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0" yWindow="0" windowWidth="24240" windowHeight="1180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460" i="1" l="1"/>
  <c r="H460" i="1"/>
  <c r="T406" i="1" l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S406" i="1"/>
  <c r="T407" i="1" l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U406" i="1" l="1"/>
  <c r="V406" i="1" s="1"/>
  <c r="U398" i="1"/>
  <c r="V398" i="1" s="1"/>
  <c r="U394" i="1"/>
  <c r="V394" i="1" s="1"/>
  <c r="U402" i="1"/>
  <c r="V402" i="1" s="1"/>
  <c r="U405" i="1"/>
  <c r="V405" i="1" s="1"/>
  <c r="U401" i="1"/>
  <c r="V401" i="1" s="1"/>
  <c r="U397" i="1"/>
  <c r="V397" i="1" s="1"/>
  <c r="U393" i="1"/>
  <c r="U396" i="1"/>
  <c r="V396" i="1" s="1"/>
  <c r="U404" i="1"/>
  <c r="V404" i="1" s="1"/>
  <c r="U400" i="1"/>
  <c r="V400" i="1" s="1"/>
  <c r="U392" i="1"/>
  <c r="U403" i="1"/>
  <c r="V403" i="1" s="1"/>
  <c r="U399" i="1"/>
  <c r="V399" i="1" s="1"/>
  <c r="U395" i="1"/>
  <c r="V395" i="1" s="1"/>
  <c r="V393" i="1"/>
  <c r="J250" i="1"/>
  <c r="V251" i="1" l="1"/>
  <c r="S251" i="1"/>
  <c r="P251" i="1"/>
  <c r="M251" i="1"/>
  <c r="J251" i="1"/>
  <c r="O25" i="1" l="1"/>
  <c r="S25" i="1" s="1"/>
  <c r="I23" i="1" l="1"/>
  <c r="M23" i="1" s="1"/>
  <c r="O22" i="1"/>
  <c r="S22" i="1" s="1"/>
  <c r="T154" i="1" l="1"/>
  <c r="T155" i="1"/>
  <c r="T156" i="1"/>
  <c r="T157" i="1"/>
  <c r="T158" i="1"/>
  <c r="T153" i="1"/>
  <c r="R154" i="1"/>
  <c r="R155" i="1"/>
  <c r="R156" i="1"/>
  <c r="R157" i="1"/>
  <c r="R158" i="1"/>
  <c r="R153" i="1"/>
  <c r="P154" i="1"/>
  <c r="P155" i="1"/>
  <c r="P156" i="1"/>
  <c r="P157" i="1"/>
  <c r="P158" i="1"/>
  <c r="P153" i="1"/>
  <c r="M154" i="1"/>
  <c r="M155" i="1"/>
  <c r="M156" i="1"/>
  <c r="M157" i="1"/>
  <c r="M158" i="1"/>
  <c r="M153" i="1"/>
  <c r="H154" i="1"/>
  <c r="H155" i="1"/>
  <c r="H156" i="1"/>
  <c r="H157" i="1"/>
  <c r="H158" i="1"/>
  <c r="F154" i="1"/>
  <c r="F155" i="1"/>
  <c r="F156" i="1"/>
  <c r="F157" i="1"/>
  <c r="F158" i="1"/>
  <c r="D154" i="1"/>
  <c r="D155" i="1"/>
  <c r="D156" i="1"/>
  <c r="D157" i="1"/>
  <c r="D158" i="1"/>
  <c r="A154" i="1"/>
  <c r="A155" i="1"/>
  <c r="A156" i="1"/>
  <c r="A157" i="1"/>
  <c r="A158" i="1"/>
  <c r="R159" i="1" l="1"/>
  <c r="T159" i="1"/>
  <c r="P159" i="1"/>
  <c r="G496" i="1"/>
  <c r="G487" i="1"/>
  <c r="M327" i="1"/>
  <c r="L390" i="1"/>
  <c r="M295" i="1"/>
  <c r="G178" i="1"/>
  <c r="G19" i="1"/>
  <c r="G190" i="1"/>
  <c r="M150" i="1"/>
  <c r="A150" i="1"/>
  <c r="G51" i="1"/>
  <c r="E9" i="1"/>
  <c r="P500" i="1"/>
  <c r="M500" i="1"/>
  <c r="J500" i="1"/>
  <c r="G500" i="1"/>
  <c r="P499" i="1"/>
  <c r="M499" i="1"/>
  <c r="J499" i="1"/>
  <c r="G499" i="1"/>
  <c r="P498" i="1"/>
  <c r="M498" i="1"/>
  <c r="J498" i="1"/>
  <c r="J501" i="1" s="1"/>
  <c r="G498" i="1"/>
  <c r="G501" i="1" s="1"/>
  <c r="P491" i="1"/>
  <c r="M491" i="1"/>
  <c r="J491" i="1"/>
  <c r="G491" i="1"/>
  <c r="J490" i="1"/>
  <c r="M490" i="1"/>
  <c r="P490" i="1"/>
  <c r="G490" i="1"/>
  <c r="P489" i="1"/>
  <c r="M489" i="1"/>
  <c r="M492" i="1" s="1"/>
  <c r="J489" i="1"/>
  <c r="G489" i="1"/>
  <c r="Q437" i="1"/>
  <c r="N437" i="1"/>
  <c r="L437" i="1"/>
  <c r="L392" i="1"/>
  <c r="Q355" i="1"/>
  <c r="O355" i="1"/>
  <c r="Q354" i="1"/>
  <c r="O354" i="1"/>
  <c r="Q353" i="1"/>
  <c r="O353" i="1"/>
  <c r="Q352" i="1"/>
  <c r="O352" i="1"/>
  <c r="Q331" i="1"/>
  <c r="O331" i="1"/>
  <c r="M331" i="1"/>
  <c r="K331" i="1"/>
  <c r="Q330" i="1"/>
  <c r="O330" i="1"/>
  <c r="M330" i="1"/>
  <c r="K330" i="1"/>
  <c r="Q329" i="1"/>
  <c r="Q332" i="1" s="1"/>
  <c r="O329" i="1"/>
  <c r="M329" i="1"/>
  <c r="M332" i="1" s="1"/>
  <c r="K329" i="1"/>
  <c r="Q299" i="1"/>
  <c r="O299" i="1"/>
  <c r="M299" i="1"/>
  <c r="K299" i="1"/>
  <c r="Q298" i="1"/>
  <c r="O298" i="1"/>
  <c r="M298" i="1"/>
  <c r="K298" i="1"/>
  <c r="Q297" i="1"/>
  <c r="O297" i="1"/>
  <c r="M297" i="1"/>
  <c r="K297" i="1"/>
  <c r="Q322" i="1"/>
  <c r="O322" i="1"/>
  <c r="Q321" i="1"/>
  <c r="O321" i="1"/>
  <c r="Q320" i="1"/>
  <c r="O320" i="1"/>
  <c r="Q319" i="1"/>
  <c r="O319" i="1"/>
  <c r="V250" i="1"/>
  <c r="S250" i="1"/>
  <c r="P250" i="1"/>
  <c r="M250" i="1"/>
  <c r="V249" i="1"/>
  <c r="S249" i="1"/>
  <c r="P249" i="1"/>
  <c r="M249" i="1"/>
  <c r="J249" i="1"/>
  <c r="V248" i="1"/>
  <c r="S248" i="1"/>
  <c r="P248" i="1"/>
  <c r="M248" i="1"/>
  <c r="J248" i="1"/>
  <c r="V247" i="1"/>
  <c r="S247" i="1"/>
  <c r="P247" i="1"/>
  <c r="M247" i="1"/>
  <c r="J247" i="1"/>
  <c r="V246" i="1"/>
  <c r="S246" i="1"/>
  <c r="P246" i="1"/>
  <c r="M246" i="1"/>
  <c r="J246" i="1"/>
  <c r="S193" i="1"/>
  <c r="S194" i="1"/>
  <c r="S195" i="1"/>
  <c r="S196" i="1"/>
  <c r="S197" i="1"/>
  <c r="S192" i="1"/>
  <c r="P193" i="1"/>
  <c r="P194" i="1"/>
  <c r="P195" i="1"/>
  <c r="P196" i="1"/>
  <c r="P197" i="1"/>
  <c r="P192" i="1"/>
  <c r="M193" i="1"/>
  <c r="M194" i="1"/>
  <c r="M195" i="1"/>
  <c r="M196" i="1"/>
  <c r="M197" i="1"/>
  <c r="M192" i="1"/>
  <c r="J193" i="1"/>
  <c r="J194" i="1"/>
  <c r="J195" i="1"/>
  <c r="J196" i="1"/>
  <c r="J197" i="1"/>
  <c r="J192" i="1"/>
  <c r="G193" i="1"/>
  <c r="G194" i="1"/>
  <c r="G195" i="1"/>
  <c r="G196" i="1"/>
  <c r="G197" i="1"/>
  <c r="G192" i="1"/>
  <c r="C193" i="1"/>
  <c r="C194" i="1"/>
  <c r="C195" i="1"/>
  <c r="C196" i="1"/>
  <c r="C197" i="1"/>
  <c r="C192" i="1"/>
  <c r="S181" i="1"/>
  <c r="S182" i="1"/>
  <c r="S183" i="1"/>
  <c r="S184" i="1"/>
  <c r="S185" i="1"/>
  <c r="S180" i="1"/>
  <c r="P181" i="1"/>
  <c r="P182" i="1"/>
  <c r="P183" i="1"/>
  <c r="P184" i="1"/>
  <c r="P185" i="1"/>
  <c r="P180" i="1"/>
  <c r="M181" i="1"/>
  <c r="M182" i="1"/>
  <c r="M183" i="1"/>
  <c r="M184" i="1"/>
  <c r="M185" i="1"/>
  <c r="M180" i="1"/>
  <c r="J181" i="1"/>
  <c r="J182" i="1"/>
  <c r="J183" i="1"/>
  <c r="J184" i="1"/>
  <c r="J185" i="1"/>
  <c r="J180" i="1"/>
  <c r="G181" i="1"/>
  <c r="G182" i="1"/>
  <c r="G183" i="1"/>
  <c r="G184" i="1"/>
  <c r="G185" i="1"/>
  <c r="G180" i="1"/>
  <c r="C181" i="1"/>
  <c r="C182" i="1"/>
  <c r="C183" i="1"/>
  <c r="C184" i="1"/>
  <c r="C185" i="1"/>
  <c r="C180" i="1"/>
  <c r="H153" i="1"/>
  <c r="F153" i="1"/>
  <c r="D153" i="1"/>
  <c r="A153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M501" i="1" l="1"/>
  <c r="P501" i="1"/>
  <c r="M28" i="1"/>
  <c r="K332" i="1"/>
  <c r="J252" i="1"/>
  <c r="V252" i="1"/>
  <c r="S252" i="1"/>
  <c r="V392" i="1"/>
  <c r="P252" i="1"/>
  <c r="M252" i="1"/>
  <c r="O332" i="1"/>
  <c r="G492" i="1"/>
  <c r="J492" i="1"/>
  <c r="Q356" i="1"/>
  <c r="S198" i="1"/>
  <c r="P492" i="1"/>
  <c r="G186" i="1"/>
  <c r="M186" i="1"/>
  <c r="S186" i="1"/>
  <c r="F159" i="1"/>
  <c r="O356" i="1"/>
  <c r="J198" i="1"/>
  <c r="P198" i="1"/>
  <c r="G198" i="1"/>
  <c r="M198" i="1"/>
  <c r="P186" i="1"/>
  <c r="J186" i="1"/>
  <c r="D159" i="1"/>
  <c r="H159" i="1"/>
  <c r="S407" i="1"/>
  <c r="R407" i="1"/>
  <c r="Q407" i="1"/>
  <c r="P407" i="1"/>
  <c r="O407" i="1"/>
  <c r="N407" i="1"/>
  <c r="L407" i="1"/>
  <c r="Q323" i="1"/>
  <c r="O323" i="1"/>
  <c r="Q300" i="1"/>
  <c r="O300" i="1"/>
  <c r="M300" i="1"/>
  <c r="K300" i="1"/>
  <c r="Q60" i="1"/>
  <c r="O60" i="1"/>
  <c r="M60" i="1"/>
  <c r="K60" i="1"/>
  <c r="I60" i="1"/>
  <c r="G60" i="1"/>
  <c r="Q28" i="1"/>
  <c r="O28" i="1"/>
  <c r="I28" i="1"/>
  <c r="G28" i="1"/>
  <c r="U407" i="1" l="1"/>
  <c r="V407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<sst xmlns="http://schemas.openxmlformats.org/spreadsheetml/2006/main" count="984" uniqueCount="172">
  <si>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</si>
  <si>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</si>
  <si>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</si>
  <si>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</si>
  <si>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</si>
  <si>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</si>
  <si>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</si>
  <si>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</si>
  <si>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</si>
  <si>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</si>
  <si>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</si>
  <si>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</si>
  <si>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</si>
  <si>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</si>
  <si>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</si>
  <si>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</si>
  <si>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</si>
  <si>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</si>
  <si>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</si>
  <si>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</si>
  <si>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</si>
  <si>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</si>
  <si>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</si>
  <si>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</si>
  <si>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</si>
  <si>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</si>
  <si>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</si>
  <si>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</si>
  <si>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</si>
  <si>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</si>
  <si>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</si>
  <si>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</si>
  <si>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</si>
  <si>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</si>
  <si>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</si>
  <si>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</si>
  <si>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</si>
  <si>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</si>
  <si>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</si>
  <si>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</si>
  <si>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</si>
  <si>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</si>
  <si>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</si>
  <si>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</si>
  <si>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</si>
  <si>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</si>
  <si>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</si>
  <si>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</si>
  <si>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</si>
  <si>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</si>
  <si>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</si>
  <si>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</si>
  <si>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</si>
  <si>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</si>
  <si>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</si>
  <si>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</si>
  <si>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</si>
  <si>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</si>
  <si>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</si>
  <si>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</si>
  <si>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</si>
  <si>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</si>
  <si>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</si>
  <si>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</si>
  <si>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</si>
  <si>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</si>
  <si>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</si>
  <si>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</si>
  <si>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</si>
  <si>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</si>
  <si>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</si>
  <si>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</si>
  <si>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</si>
  <si>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</si>
  <si>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</si>
  <si>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</si>
  <si>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</si>
  <si>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</si>
  <si>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</si>
  <si>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</si>
  <si>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</si>
  <si>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</si>
  <si>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</si>
  <si>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</si>
  <si>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</si>
  <si>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</si>
  <si>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</si>
  <si>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</si>
  <si>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</si>
  <si>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</si>
  <si>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</si>
  <si>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</si>
  <si>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</si>
  <si>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</si>
  <si>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</si>
  <si>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</si>
  <si>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</si>
  <si>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</si>
  <si>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</si>
  <si>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</si>
  <si>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</si>
  <si>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</si>
  <si>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</si>
  <si>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</si>
  <si>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</si>
  <si>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</si>
  <si>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</si>
  <si>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</si>
  <si>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</si>
  <si>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</si>
  <si>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</si>
  <si>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</si>
  <si>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</si>
  <si>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</si>
  <si>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</si>
  <si>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</si>
  <si>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</si>
  <si>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</si>
  <si>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</si>
  <si>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</si>
  <si>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</si>
  <si>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</si>
  <si>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</si>
  <si>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</si>
  <si>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</si>
  <si>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</si>
  <si>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</si>
  <si>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</si>
  <si>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</si>
  <si>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</si>
  <si>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</si>
  <si>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</si>
  <si>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</si>
  <si>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</si>
  <si>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</si>
  <si>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</si>
  <si>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</si>
  <si>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</si>
  <si>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</si>
  <si>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</si>
  <si>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</si>
  <si>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</si>
  <si>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BELGIA</t>
  </si>
  <si>
    <t>SZWECJA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</si>
  <si>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</si>
  <si>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</si>
  <si>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</si>
  <si>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01.04.2017</t>
  </si>
  <si>
    <t>30.04.2017</t>
  </si>
  <si>
    <t>01.01.2017</t>
  </si>
  <si>
    <t>ARMENIA</t>
  </si>
  <si>
    <t>RUMUNIA</t>
  </si>
  <si>
    <t>LITWA</t>
  </si>
  <si>
    <t>BUŁGARIA</t>
  </si>
  <si>
    <t>SYRIA</t>
  </si>
  <si>
    <t>24.04.2017 - 30.04.2017</t>
  </si>
  <si>
    <t>17.04.2017 - 23.04.2017</t>
  </si>
  <si>
    <t>10.04.2017 - 16.04.2017</t>
  </si>
  <si>
    <t>03.04.2017 - 09.04.2017</t>
  </si>
  <si>
    <t>27.03.2017 - 02.04.2017</t>
  </si>
  <si>
    <t>Zdecydowaną większość działań związanych ze stosowaniem Procedur Dublińskich stanowią sprawy dotyczące przejęcia odpowiedzialności za wniosek o udzielenie ochrony złożony na terytorium innego państwa członkowskiego (tzw. IN). Liczba spraw ) 33-krotnie przekracza liczbę takich wniosków złożonych przez Polskę. Jest to związane z położeniem geograficznym naszego kraju (zewnętrzne państwo Strefy Schengen) i traktowaniem terytorium RP jako strefy tranzytowej do krajów docelowych UE (Niemcy, Francja, Austria, Belgia i Szwecja). 
Liczba cudzoziemców objętych wnioskami IN wyniosła od początku roku 2 080 os. Polska wystąpiła z takim wnioskiem do innych krajów europejskich (OUT) w przypadku 62 os., z czego 83% wniosków IN i 53% wniosków OUT zostało rozpatrzonych pozytywnie. 55% wniosków IN oraz 36% wniosków OUT dotyczy współpracy z Niemcami. Poza tym, osoby, które ubiegały się o ochronę międzynarodową w Polsce składały niezmiennie kolejne wnioski oprócz Niemiec we Francji, Austrii, Szwecji i Belgii. Z kolei dalsze wnioski OUT  z Polski kierowane były poza Niemcami do Rumunii, Francji Litwy i Bułgarii.</t>
  </si>
  <si>
    <t>Szef Urzędu do Spraw Cudzoziemców miał w kwietniu pod swoją opieką średnio 4,2 tys. os.  Ogółem liczby z 2017 r. są wyższe niż poprzednich 3 latach. Nieco ponad połowa wnioskodawców przebywa poza ośrodkami dla cudzoziemców, chociaż w porównaniu do zeszłego roku widoczny jest spadek : aktualnie średnio 53% świadczeniobiorców  wynajmuje mieszkania i utrzymuje się ze środków otrzymywanych z Urzędu, podczas gdy w marcu 2016 r. - 60%. 
W przypadku 10 najliczniejszych obywatelstw wnioskodawców można zaobserwować, zdecydowane preferencje odnośnie miejsca pobytu na czas trwania postępowania w RP. Na pobyt w ośrodku decydują się Rosjanie i Kazachowie (odpowiednio 72% i 78% ogółu wnioskodawców z danego państwa). Oczekiwanie na zakończenie procedury poza ośrodkiem preferują Ukraińcy, Gruzini, Kirgizi, Ormianie, Białorusini oraz Syryjczycy i Irakijczycy (pomiędzy 78% a 81% wnioskodawców z danego kraju).</t>
  </si>
  <si>
    <t>Do końca marca 2017 r. cudzoziemcy złożyli prawie 2.2 tys. odwołań od decyzji organów pierwszej instancji, z czego 70% odwołań dotyczyło pobytu czasowego, 19% - zobowiązania do powrotu, 8% - pobytu stałego. Cudzoziemcy uzyskali w tym samym czasie ponad 2 tys. decyzji Szefa UdSC w sprawach o legalizację pobytu na terytorium RP, z czego 29% stanowiło utrzymanie decyzji, od której się odwołano. 14% decyzji uchylono i przekazano do ponownego rozpatrzenia, a 17% postępowań odwoławczych zakończyło się uchyleniem decyzji organu pierwszej instancji i udzieleniem zezwolenia.
Uwzględniając obywatelstwo osób składających odwołania w poszczególnych sprawach, najwięcej, bo 56% odwołań złożyli obywatele Ukrainy, głównie w sprawach pobytu czasowego (67%) oraz zobowiązania cudzoziemca do powrotu (21%). Kolejne 7% stanowili obywatele Rosji, odwołujący się najczęściej w sprawach zobowiązania do powrotu (83%) i pobytu czasowego (12%). Kolejne 3 obywatelstwa licznie składające odwołania to Indie (5% ogółu), Wietnam (4% ogółu), i Chiny (3%) ogółu). Wszyscy z nich odwoływali się w zdecydowanej większości od decyzji w sprawie pobytu czasowego.
Liczba odwołań od decyzji zaczęła rosnąć w 2016 r. i od tej pory utrzymuje się na poziomie trzykrotnie wyższym niż w poprzednich latach
W porównaniu z I kwartałem 2016 r liczba odwołań jest wyższa o 15%.</t>
  </si>
  <si>
    <t>VII. Konsultacje wizowe</t>
  </si>
  <si>
    <t>VIII.  Informacja o Małym Ruchu Granicznym</t>
  </si>
  <si>
    <t>IX. Ogólne trendy</t>
  </si>
  <si>
    <t xml:space="preserve">W lutym przyjęto prawie 64,8 tys. wniosków w sprawie konsultacji wizowych,  przy czym 94% z nich inicjowało inne państwo. 
W tym samym okresie wydano ponad 64,7tys. decyzji - 95% z nich wobec wniosków innych państw.      </t>
  </si>
  <si>
    <t>Głównym beneficjentem MRG są obywatele Ukrainy. Brak Rosji w statystykach wydanych pozwoleń MRG związany jest z tymczasowym zawieszeniem MRG w stosunku do obywateli tego kraju. 
Od początku 2017 r.  wszystkie zezwolenia MRG wydano na Ukrainie, 77% we Lwowie,  pozostałe 23% - przez wydział konsularny w Łucku. Wydania zezwoleń MRG odmówiono 92 osobom. Cofnięcie zezwoleń miało miejsce w stosunku do 240 posiadaczy:  w 96% obywateli Ukrainy, 4%- Rosji, a 110 zezwoleń unieważniono.</t>
  </si>
  <si>
    <r>
      <rPr>
        <sz val="11"/>
        <rFont val="Calibri"/>
        <family val="2"/>
        <charset val="238"/>
        <scheme val="minor"/>
      </rPr>
      <t>Szef Urzędu do Spraw Cudzoziemców wydał 2 228 decyzji: udzielił ochrony 165 os. (7% ogółu), 910 os. (42% ogółu) uzyskało decyzję negatywną, a 1 153 postępowań (52% ogółu) umorzono. Najliczniejszymi beneficjentami wszystkich decyzji przyznających w 2017 r. ochronę (status uchodźcy, ochrona uzupełniająca i pobyt tolerowany) byli obywatele:
* Ukrainy (99 os., 60% ogółu, głównie ochrona uzupełniająca),
* Rosji (37 os., 22% głównie ochrona uzupełniająca),
* Syrii (7 os., 4% wyłącznie status uchodźcy),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Białorusi (5 os., 3%, głównie status uchodźcy),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Iraku (3 os., 2% wyłącznie status uchodźcy).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Ponadto decyzje o udzieleniu ochrony kolejnym 29 osobom wydała Rada do Spraw Uchodźców (ochrona uzupełniająca dla 21 obywateli Ukrainy, i 1 Gruzji, 6 pobytów tolerowanych dla Rosji i 1 - Sudanu). Podsumowując, w RP organy obydwu instancji wydały wnioskodawcom w sumie 194 decyzje o udzieleniu jednej z form ochrony: 85% Szef Urzędu do Spraw Cudzoziemców, 15% Rada do Spraw Uchodźców.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Decyzje merytoryczne stanowiły jednak tylko niespełna połowę. Nieco ponad połowa decyzji wydanych przez Szefa Urzędu to umorzenia wydane w związku z brakiem zainteresowania kontynuacją postępowania ze strony cudzoziemca, z czego 79% z nich dotyczyło Rosjan (916os.), 7% (84 os.) - obywateli Ukrainy.  
Uznawalność decyzji w 2017 r. to 15%, w analogicznym okresie zeszłego roku: 10%.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Warto zwrócić uwagę na fakt, że liczba decyzji o udzieleniu jednej z form ochrony wydanych przez Szefa Urzędu jest dwukrotnie wyższa niż w pierwszych czterech miesiącach zeszłego roku. Za wzrost w dużej mierze odpowiadają pozytywne decyzje wydane ochrony obywatelom Ukrainy (23 statusy uchodźcy i 76 ochron uzupełniających). W zeszłym roku przez pierwsze 4 miesiące wydano ich  9, w 2017 r. - 99. Dane te znalazły odbicie w wysokości odsetka uznawalności: w 2017 r. uznawalność decyzji dla obywateli Ukrainy wynosi 38%, podczas gdy analogicznym okresie 2016 r. - 3%.</t>
    </r>
  </si>
  <si>
    <r>
      <t xml:space="preserve">Liczba składanych wniosków legalizacyjnych co najmniej trzeci rok charakteryzuje się tendencją wzrostową. Jednocześnie liczba wniosków złożonych miesięcznie jest drugą największą od początku roku.
W 2017 r. spośród prawie 58,9 tys. wniosków 86% dotyczyło otrzymania zezwolenia na pobyt czasowy, 13% zezwolenia na pobyt stały, a 2% zezwolenia na pobyt rezydenta UE. W sprawie zezwolenia na pobyt czasowy spośród ponad 50,7 tys. wniosków 64% (33,7 tys.) złożyli obywatele Ukrainy,  4%- Hindusi, po 3% - Chińczycy, Wietnamczycy, po 2% - Białorusini, Turcy i Rosjanie. O zezwolenie na pobyt stały ubiegało się 7,1 tys. cudzoziemców, w tym 61% (ponad 4,3 tys.) to obywatele Ukrainy, 28% - Białorusini, 3% - Rosjanie. Wnioski o zezwolenie na pobyt rezydenta długoterminowego UE, (1 060 wniosków) zdominowali również obywatele Ukrainy (449) - złożyli 42% wniosków, 15% - Wietnamczycy, 9% -  Chińczycy, 5%-  Białorusini, po 4%- Rosjanie i  Turcy. 
Uwzględniając kryterium obywatelstwa wnioskodawców najczęściej o zezwolenie na pobyt w 2016 r. ubiegali się obywatele Ukrainy: 65% - (38 422 Ukraińców na 50 721 ogółu wnioskujących), w pierwszych czterech miesiącach 2016 r. odsetek ten był podobny (64%), ale liczba złożonych wniosków- niższa o 1/3 w porównaniu do 2017 r. (38 422 w 2017 r.,26 005 w 2016 r.). Za opisany wzrost w 2016 r. odpowiedzialna jest zwiększona - w porównaniu z zeszłym rokiem - liczba wniosków o zezwolenie na pobyt czasowy składanych przez obywateli Ukrainy, (+44% - z 23 356 os. w 2016 r. na 33 650 os. w 2017 r.) oraz pobytem stałym (+85% z 2 340 os w 2016 r. ma 4 323 os. w 2017 r.)
</t>
    </r>
    <r>
      <rPr>
        <sz val="11"/>
        <rFont val="Calibri"/>
        <family val="2"/>
        <charset val="238"/>
        <scheme val="minor"/>
      </rPr>
      <t xml:space="preserve">
Ogółem w 2017 r. złożono łącznie 55% wniosków legalizacyjnych więcej (+46% wniosków na pobyt czasowy, +99% wniosków na pobyt stały, +26% wniosków na pobyt rezydenta długoterminowego UE). 87% wszystkich procedur zakończyło się decyzją przyznającą zezwolenie pobytowe), 9% odmową wydania zezwolenia, a 4% umorzeniem sprawy. Oprócz obywateli Ukrainy, znacznie wrosła liczba obywateli Białorusi (+115%, głównie pobyt stały), Indii (+99%, głównie pobyt czasowy).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Biorąc pod uwagę rozmieszczenie wnioskodawców na terenie RP, najwięcej wniosków przyjęli: Wojewoda Mazowiecki (34%) i Wojewodowie Dolnośląski, Małopolski i Wielkopolski (po 9-10%). Najmniejsze zainteresowanie legalizacją pobytu miało miejsce w Województwach Podlaskim i Świętokrzyskim.</t>
    </r>
  </si>
  <si>
    <t>* Zdecydowanie większy napływ cudzoziemców do Polski obserwujemy od 2014 r. 
* Sytuację migracyjną w Polsce nadal cechuje zwiększony napływ obywateli Ukrainy starających się o zalegalizowanie pobytu, 
* Liczba wniosków o udzielenie ochronny międzynarodowej składanych przez obywateli Rosji (głównie narodowości czeczeńskiej), Tadżykistanu oraz Ukrainy spada. 
*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(nie ma takiej możliwości w trakcie pierwszych 6 miesięcy procedury uchodźczej) i samodzielne utrzymanie rodziny. 
* O zezwolenie na pobyt stały występują głównie cudzoziemcy, którzy od lat przedłużali swój pobyt czasowy w Polsce. Zdecydowana większość z nich to osoby polskiego pochodzenia, w tym legitymujące się Kartą Polaka bądź małżonkowie obywateli RP. 
* Wśród pobytów czasowych największym zainteresowaniem cieszą się te uzasadniane podjęciem pracy, w tym tzw. jednolite zezwolenia na pobyt i pracę (w 2016 roku 67% wniosków o pobyt czasowy uzasadnionych chęcią podjęcia pracy).
* Dominują migracje czasowe (wydawanych jest 6,5 razy więcej decyzji pozytywnych na pobyt czasowy niż stały i rezydenta UE).
* W 2017 roku szczególnie dużym zainteresowaniem wśród cudzoziemców cieszy się imigracja zarobkowa do Polski (około 70% wniosków pobyt czasowy uzasadnionych chęcią podjęcia pracy).
* Wnioski o udzielenie ochrony międzynarodowej stanowiły w 2016 r. ok 7% ogółu wszystkich wniosków cudzoziemców w 2017 roku ok 3%</t>
  </si>
  <si>
    <r>
      <t xml:space="preserve">W  2017 r. wnioski o udzielenie ochrony międzynarodowej złożyło 2 098 os., z czego 59% stanowiły wnioski pierwsze.  Niemal wszyscy wnioskodawcy (93%)  pochodzili z państw należących do byłego ZSRR (Rosja, Ukraina, Tadżykistan, Kirgistan, Armenia, Gruzja, Białoruś). Dwie największe grupy obywateli ubiegających się ochronę pochodziły z Rosji (1 456 os., 69%) i Ukrainy (303 os., 14%).  W gronie pozostałych dominujących wnioskodawców znaleźli się mieszkańcy Azji Centralnej (4%): Tadżykistanu (65 os. 4%) i Kirgistanu (19 os., 1%), Zakaukazia (4%): Armenii (46 os., 2%) i Gruzji (39 os. 2%), Bliskiego Wschodu (3%): Syrii (24 os., 1%), Iraku (17 os., 1%) i Iranu (13 os.). Oprócz wymienionych krajów w zestawieniu obywatelstw najliczniej składających wnioski o udzielenie ochrony znajdują się jeszcze mieszkańcy Białorusi (22 os., 1%).
</t>
    </r>
    <r>
      <rPr>
        <sz val="11"/>
        <rFont val="Calibri"/>
        <family val="2"/>
        <charset val="238"/>
        <scheme val="minor"/>
      </rPr>
      <t xml:space="preserve">
Większość wnioskodawców (61%) dostała się na teren RP lądem, najczęściej przekraczając wschodnią granicę kraju. Tradycyjnie wciąż najwięcej wniosków przymuje placówka Straży Granicznej w Terespolu (50%), ale odsetek ten spadł w porównaniu do poprzednich lat. W 2016 r. i 2015 r. to przejście graniczne  także było najczęściej wybierane przez cudzoziemców ubiegających się o ochronę, ale odsetek wniosków przyjętych  przez placówkę  był znacznie wyższy i wynosił 68% w 2016 r. i 70% i w 2015 r. Kolejne jednostki, cieszące się jednak znacznie mniejszym zainteresowaniem wnioskodawców to:  Placówka SG na lotnisku Okęcie w Warszawie (18%), Szef Urzędu do Spraw Cudzoziemców (13%), Placówka Straży Granicznej w Białej Podlaskiej (5%), Placówka SG w Bobrownikach (4%). 
Wartym uwagi jest fakt, że cudzoziemcy coraz częściej składają wniosku o udzielenie ochrony na lotnisku.  W 2015 r. tylko 2 wnioski na 100 były składane w porcie lotniczym, w 2016 r. - co dziesiąty, a w 2017 r. już co czwarty wniosek.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Widoczne są także zmiany w strukturze składanych wniosków. W całym 2016 r. udział wniosków pierwszych w ogólnej liczbie wniosków wynosił 80%, w 2017 r. - 59%, a udział wniosków kolejnych i wznowień postępowania wzrósł z 20% do 41%. Do Ukrainy, która już w zeszłym roku charakteryzowała się wysokim odsetkiem wniosków kolejnych (60% w 2017 r., 55% w 2016 r.) dołączyła Rosja (wzrost z 17% na 38%), Gruzja (wzrost z 55% na 82% w 2017 r.) i Tadżykistan (wzrost z 5% na 37%)</t>
    </r>
    <r>
      <rPr>
        <sz val="11"/>
        <color rgb="FFFF0000"/>
        <rFont val="Calibri"/>
        <family val="2"/>
        <charset val="238"/>
        <scheme val="minor"/>
      </rPr>
      <t xml:space="preserve">.
</t>
    </r>
    <r>
      <rPr>
        <sz val="11"/>
        <color theme="1"/>
        <rFont val="Calibri"/>
        <family val="2"/>
        <charset val="238"/>
        <scheme val="minor"/>
      </rPr>
      <t>Według struktury demograficznej wśród ubiegających się o udzielenie ochrony międzynarodowej 46% stanowili niepełnoletni (45% dziewczynki, 55% chłopcy), 54% pełnoletni (45% kobiety i 55% mężczyźni). Od tego schematu odbiegają obywatele Ukrainy: wnioski dorosłych stanowiły 73%.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Liczba wniosków składanych miesięcznie w 2017 r. stale spada, kontynuując tendencję rozpoczętą w lipcu 2016, a wartości z kwietnia są najniższe od stycznia 2015. Porównując liczbę wniosków złożonych w przeciągu pierwszych czterech miesięcy 2016 r. i 2017 r., widać, że w 2017 r. przyjętych zostało o połowę mniej wniosków niż w roku ubiegłym.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Najważniejsze zmiany, jakie miały miejsce przez pierwsze trzy miesiące w porównaniu z analogicznym okresem 2016 r. to:
 * spadek o 49% wniosków z Rosji. Aktualnie Rosja znajduje się na I pozycji pod względem liczby złożonych wniosków, podobnie jak w 2016 r. Liczba wnioskodawców spada, ale ich odsetek pozostaje na tym samym poziomie;
* spadek o 38% liczby wniosków z Ukrainy. Widoczny jest stały spadek liczby ubiegających się o ochronę z tego kraju, ale odsetek pozostaje bez zmian;
*  7-krotny spadek liczby wniosków z Tadżykistanu. Z powodu narastającego konfliktu wewnętrznego w Tadżykistanie, od sierpnia 2015 r. miał miejsce wzrost liczby wniosków. W zeszłym roku w marcu obywatele Tadżykistanu złożyli 12% ogółu wniosków, w tym roku - 3%, w kwietniu nie zarejestrowano żadnego wniosku z Tadżykistanu;
*spadek o 67% liczby wniosków z Armenii. W porównaniu do tego samego okresu zeszłego roku liczba wniosków składanych przez obywateli Armenii spadła, ale odsetek pozostał podobny;
* 24% spadek liczby wniosków z Gruzji. Wartym zauważenia jest fakt, że 82% ogółu wniosków z 2017 r. z Gruzji stanowią wnioski kolejne;
*  wzrost liczby wniosków z Białorusi, Iraku, Iranu. Należy mieć jednak na uwadze fakt, że wzrost ten nie spowodował zmian na liście obywateli państw najczęściej ubiegających się o ochronę, ponieważ obywatele państw wymienionych powyżej złożyli w 2017 r. łącznie 3% ogółu wniosków.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</si>
</sst>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18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6" fillId="0" borderId="0" xfId="24" applyFont="1" applyFill="1" applyBorder="1" applyAlignment="1" applyProtection="1">
      <alignment horizontal="center" vertical="center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/>
    </xf>
    <xf numFmtId="0" fontId="36" fillId="36" borderId="0" xfId="10" applyFont="1" applyFill="1" applyBorder="1" applyAlignment="1" applyProtection="1">
      <alignment horizontal="center" vertical="center"/>
      <protection locked="0"/>
    </xf>
    <xf numFmtId="3" fontId="36" fillId="36" borderId="0" xfId="10" applyNumberFormat="1" applyFont="1" applyFill="1" applyBorder="1" applyAlignment="1" applyProtection="1">
      <alignment horizontal="center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6" fillId="0" borderId="0" xfId="10" applyFont="1" applyFill="1" applyBorder="1" applyAlignment="1" applyProtection="1">
      <alignment horizontal="left" vertical="center"/>
      <protection locked="0"/>
    </xf>
    <xf numFmtId="0" fontId="36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3" fontId="37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7" xfId="24" applyNumberFormat="1" applyFont="1" applyFill="1" applyBorder="1" applyAlignment="1" applyProtection="1">
      <alignment horizontal="center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3" fontId="36" fillId="35" borderId="45" xfId="0" applyNumberFormat="1" applyFont="1" applyFill="1" applyBorder="1" applyAlignment="1" applyProtection="1">
      <alignment horizontal="center" vertical="center"/>
    </xf>
    <xf numFmtId="3" fontId="36" fillId="35" borderId="46" xfId="0" applyNumberFormat="1" applyFont="1" applyFill="1" applyBorder="1" applyAlignment="1" applyProtection="1">
      <alignment horizontal="center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3" fontId="37" fillId="0" borderId="32" xfId="0" applyNumberFormat="1" applyFont="1" applyBorder="1" applyAlignment="1" applyProtection="1">
      <alignment horizontal="right" vertical="center" wrapText="1"/>
    </xf>
    <xf numFmtId="3" fontId="37" fillId="0" borderId="10" xfId="0" applyNumberFormat="1" applyFont="1" applyFill="1" applyBorder="1" applyAlignment="1" applyProtection="1">
      <alignment horizontal="right" vertical="center"/>
    </xf>
    <xf numFmtId="3" fontId="37" fillId="35" borderId="10" xfId="0" applyNumberFormat="1" applyFont="1" applyFill="1" applyBorder="1" applyAlignment="1" applyProtection="1">
      <alignment horizontal="right" vertical="center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right" vertical="center"/>
    </xf>
    <xf numFmtId="0" fontId="37" fillId="34" borderId="32" xfId="0" applyFont="1" applyFill="1" applyBorder="1" applyAlignment="1" applyProtection="1">
      <alignment horizontal="right" vertical="center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3" fontId="37" fillId="35" borderId="42" xfId="0" applyNumberFormat="1" applyFont="1" applyFill="1" applyBorder="1" applyAlignment="1" applyProtection="1">
      <alignment horizontal="right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7" fillId="35" borderId="10" xfId="0" applyFont="1" applyFill="1" applyBorder="1" applyAlignment="1" applyProtection="1">
      <alignment horizontal="righ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7" fillId="34" borderId="10" xfId="43" applyFont="1" applyFill="1" applyBorder="1" applyAlignment="1" applyProtection="1">
      <alignment horizontal="right" vertical="center"/>
    </xf>
    <xf numFmtId="0" fontId="36" fillId="36" borderId="45" xfId="10" applyFont="1" applyFill="1" applyBorder="1" applyAlignment="1" applyProtection="1">
      <alignment horizontal="center" vertical="center"/>
    </xf>
    <xf numFmtId="0" fontId="36" fillId="36" borderId="46" xfId="10" applyFont="1" applyFill="1" applyBorder="1" applyAlignment="1" applyProtection="1">
      <alignment horizontal="center" vertical="center"/>
    </xf>
    <xf numFmtId="0" fontId="37" fillId="35" borderId="42" xfId="0" applyFont="1" applyFill="1" applyBorder="1" applyAlignment="1" applyProtection="1">
      <alignment horizontal="right" vertical="center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left" vertical="center" wrapText="1"/>
      <protection locked="0"/>
    </xf>
    <xf numFmtId="0" fontId="37" fillId="35" borderId="43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37" fillId="35" borderId="32" xfId="0" applyFont="1" applyFill="1" applyBorder="1" applyAlignment="1" applyProtection="1">
      <alignment horizontal="right" vertical="center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44" xfId="0" applyFont="1" applyFill="1" applyBorder="1" applyAlignment="1" applyProtection="1">
      <alignment horizontal="center" vertical="center"/>
    </xf>
    <xf numFmtId="0" fontId="36" fillId="35" borderId="45" xfId="0" applyFont="1" applyFill="1" applyBorder="1" applyAlignment="1" applyProtection="1">
      <alignment horizontal="center" vertical="center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26" xfId="24" applyNumberFormat="1" applyFont="1" applyFill="1" applyBorder="1" applyAlignment="1" applyProtection="1">
      <alignment horizontal="right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0" fontId="31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3" fontId="36" fillId="36" borderId="45" xfId="10" applyNumberFormat="1" applyFont="1" applyFill="1" applyBorder="1" applyAlignment="1" applyProtection="1">
      <alignment horizontal="center" vertical="center"/>
    </xf>
    <xf numFmtId="0" fontId="35" fillId="35" borderId="21" xfId="0" applyFont="1" applyFill="1" applyBorder="1" applyAlignment="1" applyProtection="1">
      <alignment horizontal="center" vertical="center" wrapText="1"/>
    </xf>
    <xf numFmtId="3" fontId="36" fillId="36" borderId="46" xfId="10" applyNumberFormat="1" applyFont="1" applyFill="1" applyBorder="1" applyAlignment="1" applyProtection="1">
      <alignment horizontal="center" vertical="center"/>
    </xf>
    <xf numFmtId="0" fontId="0" fillId="33" borderId="0" xfId="0" applyFont="1" applyFill="1" applyAlignment="1" applyProtection="1">
      <alignment horizontal="left" vertical="top" wrapText="1"/>
      <protection locked="0"/>
    </xf>
    <xf numFmtId="3" fontId="36" fillId="36" borderId="45" xfId="0" applyNumberFormat="1" applyFont="1" applyFill="1" applyBorder="1" applyAlignment="1" applyProtection="1">
      <alignment horizontal="center" vertical="center"/>
    </xf>
    <xf numFmtId="3" fontId="36" fillId="36" borderId="46" xfId="0" applyNumberFormat="1" applyFont="1" applyFill="1" applyBorder="1" applyAlignment="1" applyProtection="1">
      <alignment horizontal="center" vertical="center"/>
    </xf>
    <xf numFmtId="0" fontId="36" fillId="36" borderId="44" xfId="0" applyFont="1" applyFill="1" applyBorder="1" applyAlignment="1" applyProtection="1">
      <alignment horizontal="center" vertical="center"/>
    </xf>
    <xf numFmtId="0" fontId="36" fillId="36" borderId="45" xfId="0" applyFont="1" applyFill="1" applyBorder="1" applyAlignment="1" applyProtection="1">
      <alignment horizontal="center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3" fontId="37" fillId="34" borderId="32" xfId="0" applyNumberFormat="1" applyFont="1" applyFill="1" applyBorder="1" applyAlignment="1" applyProtection="1">
      <alignment horizontal="right" vertical="center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3" fontId="37" fillId="0" borderId="43" xfId="0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vertical="center" wrapText="1"/>
    </xf>
    <xf numFmtId="0" fontId="36" fillId="36" borderId="45" xfId="10" applyFont="1" applyFill="1" applyBorder="1" applyAlignment="1" applyProtection="1">
      <alignment vertical="center" wrapText="1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6" fillId="36" borderId="44" xfId="10" applyFont="1" applyFill="1" applyBorder="1" applyAlignment="1" applyProtection="1">
      <alignment horizontal="left" vertical="center" indent="1"/>
    </xf>
    <xf numFmtId="0" fontId="36" fillId="36" borderId="45" xfId="10" applyFont="1" applyFill="1" applyBorder="1" applyAlignment="1" applyProtection="1">
      <alignment horizontal="left" vertical="center" indent="1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164" fontId="29" fillId="0" borderId="0" xfId="2" applyNumberFormat="1" applyFont="1" applyBorder="1" applyAlignment="1" applyProtection="1">
      <alignment horizontal="center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4" borderId="44" xfId="0" applyFont="1" applyFill="1" applyBorder="1" applyAlignment="1" applyProtection="1">
      <alignment horizontal="left" vertical="center"/>
    </xf>
    <xf numFmtId="0" fontId="37" fillId="34" borderId="45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6" fillId="36" borderId="44" xfId="10" applyFont="1" applyFill="1" applyBorder="1" applyAlignment="1" applyProtection="1">
      <alignment horizontal="left" vertical="center"/>
    </xf>
    <xf numFmtId="0" fontId="36" fillId="36" borderId="45" xfId="10" applyFont="1" applyFill="1" applyBorder="1" applyAlignment="1" applyProtection="1">
      <alignment horizontal="left" vertical="center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Protection="1">
      <protection locked="0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37" fillId="35" borderId="10" xfId="43" applyFont="1" applyFill="1" applyBorder="1" applyAlignment="1" applyProtection="1">
      <alignment horizontal="right" vertical="center"/>
    </xf>
    <xf numFmtId="0" fontId="36" fillId="36" borderId="49" xfId="10" applyFont="1" applyFill="1" applyBorder="1" applyAlignment="1" applyProtection="1">
      <alignment horizontal="center" vertical="center"/>
    </xf>
    <xf numFmtId="0" fontId="37" fillId="35" borderId="42" xfId="43" applyFont="1" applyFill="1" applyBorder="1" applyAlignment="1" applyProtection="1">
      <alignment horizontal="right" vertical="center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3" fontId="36" fillId="34" borderId="45" xfId="0" applyNumberFormat="1" applyFont="1" applyFill="1" applyBorder="1" applyAlignment="1" applyProtection="1">
      <alignment horizontal="center" vertical="center"/>
    </xf>
    <xf numFmtId="3" fontId="36" fillId="34" borderId="46" xfId="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3" fontId="37" fillId="0" borderId="42" xfId="0" applyNumberFormat="1" applyFont="1" applyBorder="1" applyAlignment="1" applyProtection="1">
      <alignment horizontal="right" vertical="center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0" borderId="32" xfId="0" applyNumberFormat="1" applyFont="1" applyFill="1" applyBorder="1" applyAlignment="1" applyProtection="1">
      <alignment horizontal="right" vertical="center"/>
    </xf>
    <xf numFmtId="0" fontId="35" fillId="35" borderId="31" xfId="0" applyFont="1" applyFill="1" applyBorder="1" applyAlignment="1" applyProtection="1">
      <alignment horizontal="center" vertical="center" wrapText="1"/>
    </xf>
    <xf numFmtId="0" fontId="36" fillId="34" borderId="44" xfId="24" applyFont="1" applyFill="1" applyBorder="1" applyAlignment="1" applyProtection="1">
      <alignment horizontal="center" vertical="center" wrapText="1"/>
      <protection locked="0"/>
    </xf>
    <xf numFmtId="0" fontId="36" fillId="34" borderId="45" xfId="24" applyFont="1" applyFill="1" applyBorder="1" applyAlignment="1" applyProtection="1">
      <alignment horizontal="center" vertical="center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3" fontId="37" fillId="0" borderId="10" xfId="24" applyNumberFormat="1" applyFont="1" applyFill="1" applyBorder="1" applyAlignment="1" applyProtection="1">
      <alignment horizontal="right" vertical="center"/>
    </xf>
    <xf numFmtId="3" fontId="37" fillId="0" borderId="32" xfId="24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horizontal="center" vertical="center"/>
      <protection locked="0"/>
    </xf>
    <xf numFmtId="0" fontId="36" fillId="36" borderId="45" xfId="10" applyFont="1" applyFill="1" applyBorder="1" applyAlignment="1" applyProtection="1">
      <alignment horizontal="center" vertical="center"/>
      <protection locked="0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3" fontId="37" fillId="0" borderId="32" xfId="0" applyNumberFormat="1" applyFont="1" applyBorder="1" applyAlignment="1" applyProtection="1">
      <alignment horizontal="right" vertical="center"/>
    </xf>
    <xf numFmtId="0" fontId="36" fillId="33" borderId="44" xfId="10" applyFont="1" applyFill="1" applyBorder="1" applyAlignment="1" applyProtection="1">
      <alignment horizontal="center" vertical="center"/>
      <protection locked="0"/>
    </xf>
    <xf numFmtId="0" fontId="36" fillId="33" borderId="45" xfId="10" applyFont="1" applyFill="1" applyBorder="1" applyAlignment="1" applyProtection="1">
      <alignment horizontal="center" vertical="center"/>
      <protection locked="0"/>
    </xf>
    <xf numFmtId="3" fontId="36" fillId="33" borderId="45" xfId="10" applyNumberFormat="1" applyFont="1" applyFill="1" applyBorder="1" applyAlignment="1" applyProtection="1">
      <alignment horizontal="center" vertical="center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3" fontId="37" fillId="0" borderId="42" xfId="24" applyNumberFormat="1" applyFont="1" applyFill="1" applyBorder="1" applyAlignment="1" applyProtection="1">
      <alignment horizontal="right" vertical="center"/>
    </xf>
    <xf numFmtId="3" fontId="37" fillId="0" borderId="43" xfId="24" applyNumberFormat="1" applyFont="1" applyFill="1" applyBorder="1" applyAlignment="1" applyProtection="1">
      <alignment horizontal="right" vertical="center"/>
    </xf>
    <xf numFmtId="3" fontId="36" fillId="33" borderId="46" xfId="10" applyNumberFormat="1" applyFont="1" applyFill="1" applyBorder="1" applyAlignment="1" applyProtection="1">
      <alignment horizontal="center" vertical="center"/>
    </xf>
    <xf numFmtId="0" fontId="36" fillId="35" borderId="44" xfId="10" applyFont="1" applyFill="1" applyBorder="1" applyAlignment="1" applyProtection="1">
      <alignment horizontal="center" vertical="center" wrapText="1"/>
      <protection locked="0"/>
    </xf>
    <xf numFmtId="0" fontId="36" fillId="35" borderId="45" xfId="1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6" xfId="10" applyNumberFormat="1" applyFont="1" applyFill="1" applyBorder="1" applyAlignment="1" applyProtection="1">
      <alignment horizontal="center" vertical="center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291</c:v>
                </c:pt>
                <c:pt idx="2">
                  <c:v>899</c:v>
                </c:pt>
                <c:pt idx="4">
                  <c:v>115</c:v>
                </c:pt>
                <c:pt idx="6">
                  <c:v>312</c:v>
                </c:pt>
                <c:pt idx="8">
                  <c:v>94</c:v>
                </c:pt>
                <c:pt idx="10">
                  <c:v>244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87</c:v>
                </c:pt>
                <c:pt idx="2">
                  <c:v>120</c:v>
                </c:pt>
                <c:pt idx="4">
                  <c:v>92</c:v>
                </c:pt>
                <c:pt idx="6">
                  <c:v>171</c:v>
                </c:pt>
                <c:pt idx="8">
                  <c:v>12</c:v>
                </c:pt>
                <c:pt idx="10">
                  <c:v>12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19</c:v>
                </c:pt>
                <c:pt idx="2">
                  <c:v>41</c:v>
                </c:pt>
                <c:pt idx="4">
                  <c:v>2</c:v>
                </c:pt>
                <c:pt idx="6">
                  <c:v>8</c:v>
                </c:pt>
                <c:pt idx="8">
                  <c:v>8</c:v>
                </c:pt>
                <c:pt idx="10">
                  <c:v>16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13</c:v>
                </c:pt>
                <c:pt idx="2">
                  <c:v>38</c:v>
                </c:pt>
                <c:pt idx="4">
                  <c:v>3</c:v>
                </c:pt>
                <c:pt idx="6">
                  <c:v>3</c:v>
                </c:pt>
                <c:pt idx="8">
                  <c:v>2</c:v>
                </c:pt>
                <c:pt idx="10">
                  <c:v>5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6</c:v>
                </c:pt>
                <c:pt idx="2">
                  <c:v>7</c:v>
                </c:pt>
                <c:pt idx="4">
                  <c:v>11</c:v>
                </c:pt>
                <c:pt idx="6">
                  <c:v>28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123</c:v>
                </c:pt>
                <c:pt idx="2">
                  <c:v>140</c:v>
                </c:pt>
                <c:pt idx="4">
                  <c:v>28</c:v>
                </c:pt>
                <c:pt idx="6">
                  <c:v>39</c:v>
                </c:pt>
                <c:pt idx="8">
                  <c:v>6</c:v>
                </c:pt>
                <c:pt idx="1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45656064"/>
        <c:axId val="145670144"/>
        <c:axId val="0"/>
      </c:bar3DChart>
      <c:catAx>
        <c:axId val="1456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45670144"/>
        <c:crosses val="autoZero"/>
        <c:auto val="1"/>
        <c:lblAlgn val="ctr"/>
        <c:lblOffset val="100"/>
        <c:noMultiLvlLbl val="0"/>
      </c:catAx>
      <c:valAx>
        <c:axId val="145670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456560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tygodniowy'!$B$247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tygodniowy'!$J$246,'Meldunek tygodniowy'!$M$246,'Meldunek tygodniowy'!$P$246,'Meldunek tygodniowy'!$S$246,'Meldunek tygodniowy'!$V$246)</c:f>
              <c:strCache>
                <c:ptCount val="5"/>
                <c:pt idx="0">
                  <c:v>27.03.2017 - 02.04.2017</c:v>
                </c:pt>
                <c:pt idx="1">
                  <c:v>03.04.2017 - 09.04.2017</c:v>
                </c:pt>
                <c:pt idx="2">
                  <c:v>10.04.2017 - 16.04.2017</c:v>
                </c:pt>
                <c:pt idx="3">
                  <c:v>17.04.2017 - 23.04.2017</c:v>
                </c:pt>
                <c:pt idx="4">
                  <c:v>24.04.2017 - 30.04.2017</c:v>
                </c:pt>
              </c:strCache>
            </c:strRef>
          </c:cat>
          <c:val>
            <c:numRef>
              <c:f>('Meldunek tygodniowy'!$J$247,'Meldunek tygodniowy'!$M$247,'Meldunek tygodniowy'!$P$247,'Meldunek tygodniowy'!$S$247,'Meldunek tygodniowy'!$V$247)</c:f>
              <c:numCache>
                <c:formatCode>#,##0</c:formatCode>
                <c:ptCount val="5"/>
                <c:pt idx="0">
                  <c:v>1940</c:v>
                </c:pt>
                <c:pt idx="1">
                  <c:v>1955</c:v>
                </c:pt>
                <c:pt idx="2">
                  <c:v>1885</c:v>
                </c:pt>
                <c:pt idx="3">
                  <c:v>1879</c:v>
                </c:pt>
                <c:pt idx="4">
                  <c:v>1879</c:v>
                </c:pt>
              </c:numCache>
            </c:numRef>
          </c:val>
        </c:ser>
        <c:ser>
          <c:idx val="1"/>
          <c:order val="1"/>
          <c:tx>
            <c:strRef>
              <c:f>'Meldunek tygodniowy'!$B$248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tygodniowy'!$J$246,'Meldunek tygodniowy'!$M$246,'Meldunek tygodniowy'!$P$246,'Meldunek tygodniowy'!$S$246,'Meldunek tygodniowy'!$V$246)</c:f>
              <c:strCache>
                <c:ptCount val="5"/>
                <c:pt idx="0">
                  <c:v>27.03.2017 - 02.04.2017</c:v>
                </c:pt>
                <c:pt idx="1">
                  <c:v>03.04.2017 - 09.04.2017</c:v>
                </c:pt>
                <c:pt idx="2">
                  <c:v>10.04.2017 - 16.04.2017</c:v>
                </c:pt>
                <c:pt idx="3">
                  <c:v>17.04.2017 - 23.04.2017</c:v>
                </c:pt>
                <c:pt idx="4">
                  <c:v>24.04.2017 - 30.04.2017</c:v>
                </c:pt>
              </c:strCache>
            </c:strRef>
          </c:cat>
          <c:val>
            <c:numRef>
              <c:f>('Meldunek tygodniowy'!$J$248,'Meldunek tygodniowy'!$M$248,'Meldunek tygodniowy'!$P$248,'Meldunek tygodniowy'!$S$248,'Meldunek tygodniowy'!$V$248)</c:f>
              <c:numCache>
                <c:formatCode>#,##0</c:formatCode>
                <c:ptCount val="5"/>
                <c:pt idx="0">
                  <c:v>2296</c:v>
                </c:pt>
                <c:pt idx="1">
                  <c:v>2281</c:v>
                </c:pt>
                <c:pt idx="2">
                  <c:v>2268</c:v>
                </c:pt>
                <c:pt idx="3">
                  <c:v>2242</c:v>
                </c:pt>
                <c:pt idx="4">
                  <c:v>2259</c:v>
                </c:pt>
              </c:numCache>
            </c:numRef>
          </c:val>
        </c:ser>
        <c:ser>
          <c:idx val="5"/>
          <c:order val="2"/>
          <c:tx>
            <c:strRef>
              <c:f>'Meldunek tygodniowy'!$B$251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tygodniowy'!$J$246,'Meldunek tygodniowy'!$M$246,'Meldunek tygodniowy'!$P$246,'Meldunek tygodniowy'!$S$246,'Meldunek tygodniowy'!$V$246)</c:f>
              <c:strCache>
                <c:ptCount val="5"/>
                <c:pt idx="0">
                  <c:v>27.03.2017 - 02.04.2017</c:v>
                </c:pt>
                <c:pt idx="1">
                  <c:v>03.04.2017 - 09.04.2017</c:v>
                </c:pt>
                <c:pt idx="2">
                  <c:v>10.04.2017 - 16.04.2017</c:v>
                </c:pt>
                <c:pt idx="3">
                  <c:v>17.04.2017 - 23.04.2017</c:v>
                </c:pt>
                <c:pt idx="4">
                  <c:v>24.04.2017 - 30.04.2017</c:v>
                </c:pt>
              </c:strCache>
            </c:strRef>
          </c:cat>
          <c:val>
            <c:numRef>
              <c:f>('Meldunek tygodniowy'!$J$251,'Meldunek tygodniowy'!$M$251,'Meldunek tygodniowy'!$P$251,'Meldunek tygodniowy'!$S$251,'Meldunek tygodniowy'!$V$251)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45825792"/>
        <c:axId val="145827328"/>
        <c:axId val="0"/>
      </c:bar3DChart>
      <c:catAx>
        <c:axId val="1458257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5827328"/>
        <c:crosses val="autoZero"/>
        <c:auto val="1"/>
        <c:lblAlgn val="ctr"/>
        <c:lblOffset val="100"/>
        <c:noMultiLvlLbl val="0"/>
      </c:catAx>
      <c:valAx>
        <c:axId val="1458273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4582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tygodniowy'!$C$392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tygodniowy'!$L$392:$U$392</c:f>
              <c:numCache>
                <c:formatCode>#,##0</c:formatCode>
                <c:ptCount val="10"/>
                <c:pt idx="0">
                  <c:v>1543</c:v>
                </c:pt>
                <c:pt idx="2">
                  <c:v>349</c:v>
                </c:pt>
                <c:pt idx="3">
                  <c:v>288</c:v>
                </c:pt>
                <c:pt idx="4">
                  <c:v>226</c:v>
                </c:pt>
                <c:pt idx="5">
                  <c:v>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533</c:v>
                </c:pt>
              </c:numCache>
            </c:numRef>
          </c:val>
        </c:ser>
        <c:ser>
          <c:idx val="0"/>
          <c:order val="1"/>
          <c:tx>
            <c:strRef>
              <c:f>'Meldunek tygodniowy'!$C$393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tygodniowy'!$L$393:$U$393</c:f>
              <c:numCache>
                <c:formatCode>#,##0</c:formatCode>
                <c:ptCount val="10"/>
                <c:pt idx="0">
                  <c:v>175</c:v>
                </c:pt>
                <c:pt idx="2">
                  <c:v>86</c:v>
                </c:pt>
                <c:pt idx="3">
                  <c:v>24</c:v>
                </c:pt>
                <c:pt idx="4">
                  <c:v>24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24</c:v>
                </c:pt>
              </c:numCache>
            </c:numRef>
          </c:val>
        </c:ser>
        <c:ser>
          <c:idx val="1"/>
          <c:order val="2"/>
          <c:tx>
            <c:strRef>
              <c:f>'Meldunek tygodniowy'!$C$394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tygodniowy'!$L$394:$U$394</c:f>
              <c:numCache>
                <c:formatCode>#,##0</c:formatCode>
                <c:ptCount val="10"/>
                <c:pt idx="0">
                  <c:v>36</c:v>
                </c:pt>
                <c:pt idx="2">
                  <c:v>12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</c:ser>
        <c:ser>
          <c:idx val="2"/>
          <c:order val="3"/>
          <c:tx>
            <c:strRef>
              <c:f>'Meldunek tygodniowy'!$C$395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tygodniowy'!$L$395:$U$395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tygodniowy'!$C$396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tygodniowy'!$L$396:$U$396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tygodniowy'!$C$397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tygodniowy'!$L$397:$U$397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tygodniowy'!$C$398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tygodniowy'!$L$398:$U$398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tygodniowy'!$C$399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tygodniowy'!$L$399:$U$399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tygodniowy'!$C$400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tygodniowy'!$L$400:$U$400</c:f>
              <c:numCache>
                <c:formatCode>#,##0</c:formatCode>
                <c:ptCount val="10"/>
                <c:pt idx="0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tygodniowy'!$C$401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tygodniowy'!$L$401:$U$401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tygodniowy'!$C$402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tygodniowy'!$L$402:$U$402</c:f>
              <c:numCache>
                <c:formatCode>#,##0</c:formatCode>
                <c:ptCount val="10"/>
                <c:pt idx="0">
                  <c:v>421</c:v>
                </c:pt>
                <c:pt idx="2">
                  <c:v>121</c:v>
                </c:pt>
                <c:pt idx="3">
                  <c:v>31</c:v>
                </c:pt>
                <c:pt idx="4">
                  <c:v>23</c:v>
                </c:pt>
                <c:pt idx="5">
                  <c:v>42</c:v>
                </c:pt>
                <c:pt idx="6">
                  <c:v>10</c:v>
                </c:pt>
                <c:pt idx="7">
                  <c:v>0</c:v>
                </c:pt>
                <c:pt idx="8">
                  <c:v>75</c:v>
                </c:pt>
                <c:pt idx="9">
                  <c:v>85</c:v>
                </c:pt>
              </c:numCache>
            </c:numRef>
          </c:val>
        </c:ser>
        <c:ser>
          <c:idx val="11"/>
          <c:order val="11"/>
          <c:tx>
            <c:strRef>
              <c:f>'Meldunek tygodniowy'!$C$403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tygodniowy'!$L$403:$U$403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'Meldunek tygodniowy'!$C$404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tygodniowy'!$L$404:$U$404</c:f>
              <c:numCache>
                <c:formatCode>#,##0</c:formatCode>
                <c:ptCount val="10"/>
                <c:pt idx="0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tygodniowy'!$C$405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tygodniowy'!$L$405:$U$405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tygodniowy'!$C$406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tygodniowy'!$L$391:$U$391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tygodniowy'!$L$406:$U$406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45949440"/>
        <c:axId val="145950976"/>
        <c:axId val="0"/>
      </c:bar3DChart>
      <c:catAx>
        <c:axId val="14594944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50976"/>
        <c:crosses val="autoZero"/>
        <c:auto val="1"/>
        <c:lblAlgn val="ctr"/>
        <c:lblOffset val="100"/>
        <c:noMultiLvlLbl val="0"/>
      </c:catAx>
      <c:valAx>
        <c:axId val="145950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49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65</c:v>
                </c:pt>
                <c:pt idx="2">
                  <c:v>210</c:v>
                </c:pt>
                <c:pt idx="4">
                  <c:v>24</c:v>
                </c:pt>
                <c:pt idx="6">
                  <c:v>80</c:v>
                </c:pt>
                <c:pt idx="8">
                  <c:v>11</c:v>
                </c:pt>
                <c:pt idx="10">
                  <c:v>28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16</c:v>
                </c:pt>
                <c:pt idx="2">
                  <c:v>25</c:v>
                </c:pt>
                <c:pt idx="4">
                  <c:v>19</c:v>
                </c:pt>
                <c:pt idx="6">
                  <c:v>36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4</c:v>
                </c:pt>
                <c:pt idx="2">
                  <c:v>8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24</c:v>
                </c:pt>
                <c:pt idx="2">
                  <c:v>25</c:v>
                </c:pt>
                <c:pt idx="4">
                  <c:v>5</c:v>
                </c:pt>
                <c:pt idx="6">
                  <c:v>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45997184"/>
        <c:axId val="146015360"/>
        <c:axId val="0"/>
      </c:bar3DChart>
      <c:catAx>
        <c:axId val="14599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46015360"/>
        <c:crosses val="autoZero"/>
        <c:auto val="1"/>
        <c:lblAlgn val="ctr"/>
        <c:lblOffset val="100"/>
        <c:noMultiLvlLbl val="0"/>
      </c:catAx>
      <c:valAx>
        <c:axId val="14601536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4599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tygodniowy'!$G$297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tygodniowy'!$K$295:$K$296,'Meldunek tygodniowy'!$M$295:$M$296,'Meldunek tygodniowy'!$O$295:$O$296,'Meldunek tygodniowy'!$Q$295:$Q$296)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01.04.2017 - 30.04.2017 r.</c:v>
                  </c:pt>
                </c:lvl>
              </c:multiLvlStrCache>
            </c:multiLvlStrRef>
          </c:cat>
          <c:val>
            <c:numRef>
              <c:f>('Meldunek tygodniowy'!$K$297,'Meldunek tygodniowy'!$M$297,'Meldunek tygodniowy'!$O$297,'Meldunek tygodniowy'!$Q$297)</c:f>
              <c:numCache>
                <c:formatCode>#,##0</c:formatCode>
                <c:ptCount val="4"/>
                <c:pt idx="0">
                  <c:v>11681</c:v>
                </c:pt>
                <c:pt idx="1">
                  <c:v>8541</c:v>
                </c:pt>
                <c:pt idx="2">
                  <c:v>967</c:v>
                </c:pt>
                <c:pt idx="3">
                  <c:v>436</c:v>
                </c:pt>
              </c:numCache>
            </c:numRef>
          </c:val>
        </c:ser>
        <c:ser>
          <c:idx val="2"/>
          <c:order val="1"/>
          <c:tx>
            <c:strRef>
              <c:f>'Meldunek tygodniowy'!$G$298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tygodniowy'!$K$295:$K$296,'Meldunek tygodniowy'!$M$295:$M$296,'Meldunek tygodniowy'!$O$295:$O$296,'Meldunek tygodniowy'!$Q$295:$Q$296)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01.04.2017 - 30.04.2017 r.</c:v>
                  </c:pt>
                </c:lvl>
              </c:multiLvlStrCache>
            </c:multiLvlStrRef>
          </c:cat>
          <c:val>
            <c:numRef>
              <c:f>('Meldunek tygodniowy'!$K$298,'Meldunek tygodniowy'!$M$298,'Meldunek tygodniowy'!$O$298,'Meldunek tygodniowy'!$Q$298)</c:f>
              <c:numCache>
                <c:formatCode>#,##0</c:formatCode>
                <c:ptCount val="4"/>
                <c:pt idx="0">
                  <c:v>1300</c:v>
                </c:pt>
                <c:pt idx="1">
                  <c:v>1442</c:v>
                </c:pt>
                <c:pt idx="2">
                  <c:v>96</c:v>
                </c:pt>
                <c:pt idx="3">
                  <c:v>40</c:v>
                </c:pt>
              </c:numCache>
            </c:numRef>
          </c:val>
        </c:ser>
        <c:ser>
          <c:idx val="4"/>
          <c:order val="2"/>
          <c:tx>
            <c:strRef>
              <c:f>'Meldunek tygodniowy'!$G$299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tygodniowy'!$K$295:$K$296,'Meldunek tygodniowy'!$M$295:$M$296,'Meldunek tygodniowy'!$O$295:$O$296,'Meldunek tygodniowy'!$Q$295:$Q$296)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01.04.2017 - 30.04.2017 r.</c:v>
                  </c:pt>
                </c:lvl>
              </c:multiLvlStrCache>
            </c:multiLvlStrRef>
          </c:cat>
          <c:val>
            <c:numRef>
              <c:f>('Meldunek tygodniowy'!$K$299,'Meldunek tygodniowy'!$M$299,'Meldunek tygodniowy'!$O$299,'Meldunek tygodniowy'!$Q$299)</c:f>
              <c:numCache>
                <c:formatCode>#,##0</c:formatCode>
                <c:ptCount val="4"/>
                <c:pt idx="0">
                  <c:v>302</c:v>
                </c:pt>
                <c:pt idx="1">
                  <c:v>112</c:v>
                </c:pt>
                <c:pt idx="2">
                  <c:v>21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6029184"/>
        <c:axId val="146051456"/>
        <c:axId val="0"/>
      </c:bar3DChart>
      <c:catAx>
        <c:axId val="14602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051456"/>
        <c:crosses val="autoZero"/>
        <c:auto val="1"/>
        <c:lblAlgn val="ctr"/>
        <c:lblOffset val="100"/>
        <c:noMultiLvlLbl val="0"/>
      </c:catAx>
      <c:valAx>
        <c:axId val="1460514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6029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tygodniowy'!$D$457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tygodniowy'!$H$456:$K$456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tygodniowy'!$H$457:$K$457</c:f>
              <c:numCache>
                <c:formatCode>#,##0</c:formatCode>
                <c:ptCount val="4"/>
                <c:pt idx="0">
                  <c:v>61181</c:v>
                </c:pt>
                <c:pt idx="3">
                  <c:v>61238</c:v>
                </c:pt>
              </c:numCache>
            </c:numRef>
          </c:val>
        </c:ser>
        <c:ser>
          <c:idx val="1"/>
          <c:order val="1"/>
          <c:tx>
            <c:strRef>
              <c:f>'Meldunek tygodniowy'!$D$458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tygodniowy'!$H$456:$K$456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tygodniowy'!$H$458:$K$458</c:f>
              <c:numCache>
                <c:formatCode>#,##0</c:formatCode>
                <c:ptCount val="4"/>
                <c:pt idx="0">
                  <c:v>2205</c:v>
                </c:pt>
                <c:pt idx="3">
                  <c:v>2040</c:v>
                </c:pt>
              </c:numCache>
            </c:numRef>
          </c:val>
        </c:ser>
        <c:ser>
          <c:idx val="0"/>
          <c:order val="2"/>
          <c:tx>
            <c:strRef>
              <c:f>'Meldunek tygodniowy'!$D$459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tygodniowy'!$H$456:$K$456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tygodniowy'!$H$459:$K$459</c:f>
              <c:numCache>
                <c:formatCode>#,##0</c:formatCode>
                <c:ptCount val="4"/>
                <c:pt idx="0">
                  <c:v>1410</c:v>
                </c:pt>
                <c:pt idx="3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6065280"/>
        <c:axId val="146066816"/>
        <c:axId val="146049216"/>
      </c:bar3DChart>
      <c:catAx>
        <c:axId val="14606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066816"/>
        <c:crosses val="autoZero"/>
        <c:auto val="1"/>
        <c:lblAlgn val="ctr"/>
        <c:lblOffset val="100"/>
        <c:noMultiLvlLbl val="0"/>
      </c:catAx>
      <c:valAx>
        <c:axId val="14606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065280"/>
        <c:crosses val="autoZero"/>
        <c:crossBetween val="between"/>
      </c:valAx>
      <c:serAx>
        <c:axId val="146049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06681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tygodniowy'!$G$329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tygodniowy'!$K$327:$K$328,'Meldunek tygodniowy'!$M$327:$M$328,'Meldunek tygodniowy'!$O$327:$O$328,'Meldunek tygodniowy'!$Q$327:$Q$328)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01.01.2017 - 30.04.2017 r.</c:v>
                  </c:pt>
                </c:lvl>
              </c:multiLvlStrCache>
            </c:multiLvlStrRef>
          </c:cat>
          <c:val>
            <c:numRef>
              <c:f>('Meldunek tygodniowy'!$K$329,'Meldunek tygodniowy'!$M$329,'Meldunek tygodniowy'!$O$329,'Meldunek tygodniowy'!$Q$329)</c:f>
              <c:numCache>
                <c:formatCode>#,##0</c:formatCode>
                <c:ptCount val="4"/>
                <c:pt idx="0">
                  <c:v>50721</c:v>
                </c:pt>
                <c:pt idx="1">
                  <c:v>35138</c:v>
                </c:pt>
                <c:pt idx="2">
                  <c:v>3813</c:v>
                </c:pt>
                <c:pt idx="3">
                  <c:v>1594</c:v>
                </c:pt>
              </c:numCache>
            </c:numRef>
          </c:val>
        </c:ser>
        <c:ser>
          <c:idx val="2"/>
          <c:order val="1"/>
          <c:tx>
            <c:strRef>
              <c:f>'Meldunek tygodniowy'!$G$330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tygodniowy'!$K$327:$K$328,'Meldunek tygodniowy'!$M$327:$M$328,'Meldunek tygodniowy'!$O$327:$O$328,'Meldunek tygodniowy'!$Q$327:$Q$328)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01.01.2017 - 30.04.2017 r.</c:v>
                  </c:pt>
                </c:lvl>
              </c:multiLvlStrCache>
            </c:multiLvlStrRef>
          </c:cat>
          <c:val>
            <c:numRef>
              <c:f>('Meldunek tygodniowy'!$K$330,'Meldunek tygodniowy'!$M$330,'Meldunek tygodniowy'!$O$330,'Meldunek tygodniowy'!$Q$330)</c:f>
              <c:numCache>
                <c:formatCode>#,##0</c:formatCode>
                <c:ptCount val="4"/>
                <c:pt idx="0">
                  <c:v>7105</c:v>
                </c:pt>
                <c:pt idx="1">
                  <c:v>4836</c:v>
                </c:pt>
                <c:pt idx="2">
                  <c:v>380</c:v>
                </c:pt>
                <c:pt idx="3">
                  <c:v>234</c:v>
                </c:pt>
              </c:numCache>
            </c:numRef>
          </c:val>
        </c:ser>
        <c:ser>
          <c:idx val="4"/>
          <c:order val="2"/>
          <c:tx>
            <c:strRef>
              <c:f>'Meldunek tygodniowy'!$G$331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tygodniowy'!$K$327:$K$328,'Meldunek tygodniowy'!$M$327:$M$328,'Meldunek tygodniowy'!$O$327:$O$328,'Meldunek tygodniowy'!$Q$327:$Q$328)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01.01.2017 - 30.04.2017 r.</c:v>
                  </c:pt>
                </c:lvl>
              </c:multiLvlStrCache>
            </c:multiLvlStrRef>
          </c:cat>
          <c:val>
            <c:numRef>
              <c:f>('Meldunek tygodniowy'!$K$331,'Meldunek tygodniowy'!$M$331,'Meldunek tygodniowy'!$O$331,'Meldunek tygodniowy'!$Q$331)</c:f>
              <c:numCache>
                <c:formatCode>#,##0</c:formatCode>
                <c:ptCount val="4"/>
                <c:pt idx="0">
                  <c:v>1060</c:v>
                </c:pt>
                <c:pt idx="1">
                  <c:v>563</c:v>
                </c:pt>
                <c:pt idx="2">
                  <c:v>74</c:v>
                </c:pt>
                <c:pt idx="3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6360960"/>
        <c:axId val="146362752"/>
        <c:axId val="0"/>
      </c:bar3DChart>
      <c:catAx>
        <c:axId val="146360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362752"/>
        <c:crosses val="autoZero"/>
        <c:auto val="1"/>
        <c:lblAlgn val="ctr"/>
        <c:lblOffset val="100"/>
        <c:noMultiLvlLbl val="0"/>
      </c:catAx>
      <c:valAx>
        <c:axId val="146362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63609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71</xdr:row>
      <xdr:rowOff>52389</xdr:rowOff>
    </xdr:from>
    <xdr:to>
      <xdr:col>24</xdr:col>
      <xdr:colOff>19051</xdr:colOff>
      <xdr:row>92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254</xdr:row>
      <xdr:rowOff>65086</xdr:rowOff>
    </xdr:from>
    <xdr:to>
      <xdr:col>23</xdr:col>
      <xdr:colOff>9525</xdr:colOff>
      <xdr:row>268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411</xdr:row>
      <xdr:rowOff>69397</xdr:rowOff>
    </xdr:from>
    <xdr:to>
      <xdr:col>23</xdr:col>
      <xdr:colOff>1</xdr:colOff>
      <xdr:row>433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300</xdr:row>
      <xdr:rowOff>0</xdr:rowOff>
    </xdr:from>
    <xdr:to>
      <xdr:col>23</xdr:col>
      <xdr:colOff>9525</xdr:colOff>
      <xdr:row>313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461</xdr:row>
      <xdr:rowOff>1</xdr:rowOff>
    </xdr:from>
    <xdr:to>
      <xdr:col>21</xdr:col>
      <xdr:colOff>238125</xdr:colOff>
      <xdr:row>476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171</xdr:row>
      <xdr:rowOff>0</xdr:rowOff>
    </xdr:from>
    <xdr:to>
      <xdr:col>20</xdr:col>
      <xdr:colOff>234084</xdr:colOff>
      <xdr:row>171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334</xdr:row>
      <xdr:rowOff>0</xdr:rowOff>
    </xdr:from>
    <xdr:to>
      <xdr:col>22</xdr:col>
      <xdr:colOff>266700</xdr:colOff>
      <xdr:row>347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94</xdr:row>
      <xdr:rowOff>31751</xdr:rowOff>
    </xdr:from>
    <xdr:to>
      <xdr:col>25</xdr:col>
      <xdr:colOff>0</xdr:colOff>
      <xdr:row>139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160</xdr:row>
      <xdr:rowOff>0</xdr:rowOff>
    </xdr:from>
    <xdr:to>
      <xdr:col>25</xdr:col>
      <xdr:colOff>0</xdr:colOff>
      <xdr:row>171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206</xdr:row>
      <xdr:rowOff>190499</xdr:rowOff>
    </xdr:from>
    <xdr:to>
      <xdr:col>25</xdr:col>
      <xdr:colOff>0</xdr:colOff>
      <xdr:row>237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272</xdr:row>
      <xdr:rowOff>0</xdr:rowOff>
    </xdr:from>
    <xdr:to>
      <xdr:col>25</xdr:col>
      <xdr:colOff>0</xdr:colOff>
      <xdr:row>282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357</xdr:row>
      <xdr:rowOff>190499</xdr:rowOff>
    </xdr:from>
    <xdr:to>
      <xdr:col>25</xdr:col>
      <xdr:colOff>0</xdr:colOff>
      <xdr:row>384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438</xdr:row>
      <xdr:rowOff>0</xdr:rowOff>
    </xdr:from>
    <xdr:to>
      <xdr:col>25</xdr:col>
      <xdr:colOff>0</xdr:colOff>
      <xdr:row>450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478</xdr:row>
      <xdr:rowOff>0</xdr:rowOff>
    </xdr:from>
    <xdr:to>
      <xdr:col>25</xdr:col>
      <xdr:colOff>0</xdr:colOff>
      <xdr:row>481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503</xdr:row>
      <xdr:rowOff>0</xdr:rowOff>
    </xdr:from>
    <xdr:to>
      <xdr:col>25</xdr:col>
      <xdr:colOff>0</xdr:colOff>
      <xdr:row>509</xdr:row>
      <xdr:rowOff>0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513</xdr:row>
      <xdr:rowOff>190499</xdr:rowOff>
    </xdr:from>
    <xdr:to>
      <xdr:col>25</xdr:col>
      <xdr:colOff>0</xdr:colOff>
      <xdr:row>532</xdr:row>
      <xdr:rowOff>0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Y545"/>
  <sheetViews>
    <sheetView showGridLines="0" tabSelected="1" zoomScale="85" zoomScaleNormal="85" zoomScaleSheetLayoutView="85" zoomScalePageLayoutView="70" workbookViewId="0">
      <selection activeCell="AA1" sqref="AA1"/>
    </sheetView>
  </sheetViews>
  <sheetFormatPr defaultColWidth="4.140625" defaultRowHeight="15" x14ac:dyDescent="0.25"/>
  <cols>
    <col min="1" max="24" width="5" style="3" customWidth="1"/>
    <col min="25" max="25" width="5.42578125" style="6" customWidth="1"/>
    <col min="26" max="16384" width="4.140625" style="3"/>
  </cols>
  <sheetData>
    <row r="1" spans="1:25" x14ac:dyDescent="0.25">
      <c r="T1" s="59"/>
      <c r="U1" s="60"/>
      <c r="V1" s="60"/>
      <c r="W1" s="60"/>
      <c r="X1" s="60"/>
      <c r="Y1" s="60"/>
    </row>
    <row r="2" spans="1:25" x14ac:dyDescent="0.25">
      <c r="Q2" s="5"/>
      <c r="T2" s="60"/>
      <c r="U2" s="60"/>
      <c r="V2" s="60"/>
      <c r="W2" s="60"/>
      <c r="X2" s="60"/>
      <c r="Y2" s="60"/>
    </row>
    <row r="3" spans="1:25" x14ac:dyDescent="0.25">
      <c r="T3" s="60"/>
      <c r="U3" s="60"/>
      <c r="V3" s="60"/>
      <c r="W3" s="60"/>
      <c r="X3" s="60"/>
      <c r="Y3" s="60"/>
    </row>
    <row r="4" spans="1:25" x14ac:dyDescent="0.25">
      <c r="T4" s="60"/>
      <c r="U4" s="60"/>
      <c r="V4" s="60"/>
      <c r="W4" s="60"/>
      <c r="X4" s="60"/>
      <c r="Y4" s="60"/>
    </row>
    <row r="5" spans="1:25" x14ac:dyDescent="0.25">
      <c r="E5" s="240" t="s">
        <v>65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T5" s="60"/>
      <c r="U5" s="60"/>
      <c r="V5" s="60"/>
      <c r="W5" s="60"/>
      <c r="X5" s="60"/>
      <c r="Y5" s="60"/>
    </row>
    <row r="6" spans="1:25" x14ac:dyDescent="0.25"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T6" s="60"/>
      <c r="U6" s="60"/>
      <c r="V6" s="60"/>
      <c r="W6" s="60"/>
      <c r="X6" s="60"/>
      <c r="Y6" s="60"/>
    </row>
    <row r="7" spans="1:25" x14ac:dyDescent="0.25"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T7" s="60"/>
      <c r="U7" s="60"/>
      <c r="V7" s="60"/>
      <c r="W7" s="60"/>
      <c r="X7" s="60"/>
      <c r="Y7" s="60"/>
    </row>
    <row r="8" spans="1:25" x14ac:dyDescent="0.25"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T8" s="60"/>
      <c r="U8" s="60"/>
      <c r="V8" s="60"/>
      <c r="W8" s="60"/>
      <c r="X8" s="60"/>
      <c r="Y8" s="60"/>
    </row>
    <row r="9" spans="1:25" ht="19.5" x14ac:dyDescent="0.3">
      <c r="E9" s="219" t="str">
        <f>CONCATENATE("w okresie ",Arkusz18!A2," - ",Arkusz18!B2," r.")</f>
        <v>w okresie 01.04.2017 - 30.04.2017 r.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T9" s="60"/>
      <c r="U9" s="60"/>
      <c r="V9" s="60"/>
      <c r="W9" s="60"/>
      <c r="X9" s="60"/>
      <c r="Y9" s="60"/>
    </row>
    <row r="10" spans="1:25" x14ac:dyDescent="0.25">
      <c r="T10" s="60"/>
      <c r="U10" s="60"/>
      <c r="V10" s="60"/>
      <c r="W10" s="60"/>
      <c r="X10" s="60"/>
      <c r="Y10" s="60"/>
    </row>
    <row r="11" spans="1:25" x14ac:dyDescent="0.25">
      <c r="T11" s="60"/>
      <c r="U11" s="60"/>
      <c r="V11" s="60"/>
      <c r="W11" s="60"/>
      <c r="X11" s="60"/>
      <c r="Y11" s="60"/>
    </row>
    <row r="12" spans="1:25" x14ac:dyDescent="0.25">
      <c r="T12" s="60"/>
      <c r="U12" s="60"/>
      <c r="V12" s="60"/>
      <c r="W12" s="60"/>
      <c r="X12" s="60"/>
      <c r="Y12" s="60"/>
    </row>
    <row r="13" spans="1:25" x14ac:dyDescent="0.25">
      <c r="T13" s="60"/>
      <c r="U13" s="60"/>
      <c r="V13" s="60"/>
      <c r="W13" s="60"/>
      <c r="X13" s="60"/>
      <c r="Y13" s="60"/>
    </row>
    <row r="14" spans="1:25" ht="18" x14ac:dyDescent="0.25">
      <c r="A14" s="8" t="s">
        <v>66</v>
      </c>
      <c r="F14" s="9"/>
      <c r="T14" s="60"/>
      <c r="U14" s="60"/>
      <c r="V14" s="60"/>
      <c r="W14" s="60"/>
      <c r="X14" s="60"/>
      <c r="Y14" s="60"/>
    </row>
    <row r="15" spans="1:25" x14ac:dyDescent="0.25">
      <c r="F15" s="9"/>
      <c r="T15" s="60"/>
      <c r="U15" s="60"/>
      <c r="V15" s="60"/>
      <c r="W15" s="60"/>
      <c r="X15" s="60"/>
      <c r="Y15" s="60"/>
    </row>
    <row r="16" spans="1:25" x14ac:dyDescent="0.25">
      <c r="A16" s="241" t="s">
        <v>144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38" t="s">
        <v>0</v>
      </c>
      <c r="D19" s="139"/>
      <c r="E19" s="139"/>
      <c r="F19" s="139"/>
      <c r="G19" s="132" t="str">
        <f>CONCATENATE(Arkusz18!A2," - ",Arkusz18!B2," r.")</f>
        <v>01.04.2017 - 30.04.2017 r.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4"/>
    </row>
    <row r="20" spans="1:22" x14ac:dyDescent="0.25">
      <c r="C20" s="140"/>
      <c r="D20" s="141"/>
      <c r="E20" s="141"/>
      <c r="F20" s="141"/>
      <c r="G20" s="126" t="s">
        <v>30</v>
      </c>
      <c r="H20" s="130"/>
      <c r="I20" s="130"/>
      <c r="J20" s="131"/>
      <c r="K20" s="126" t="s">
        <v>31</v>
      </c>
      <c r="L20" s="130"/>
      <c r="M20" s="130"/>
      <c r="N20" s="131"/>
      <c r="O20" s="126" t="s">
        <v>104</v>
      </c>
      <c r="P20" s="130"/>
      <c r="Q20" s="130"/>
      <c r="R20" s="131"/>
      <c r="S20" s="126" t="s">
        <v>53</v>
      </c>
      <c r="T20" s="130"/>
      <c r="U20" s="130"/>
      <c r="V20" s="127"/>
    </row>
    <row r="21" spans="1:22" ht="15" customHeight="1" x14ac:dyDescent="0.25">
      <c r="C21" s="140"/>
      <c r="D21" s="141"/>
      <c r="E21" s="141"/>
      <c r="F21" s="141"/>
      <c r="G21" s="128" t="s">
        <v>29</v>
      </c>
      <c r="H21" s="129"/>
      <c r="I21" s="126" t="s">
        <v>9</v>
      </c>
      <c r="J21" s="131"/>
      <c r="K21" s="128" t="s">
        <v>32</v>
      </c>
      <c r="L21" s="129"/>
      <c r="M21" s="126" t="s">
        <v>9</v>
      </c>
      <c r="N21" s="131"/>
      <c r="O21" s="128" t="s">
        <v>29</v>
      </c>
      <c r="P21" s="129"/>
      <c r="Q21" s="126" t="s">
        <v>9</v>
      </c>
      <c r="R21" s="131"/>
      <c r="S21" s="128" t="s">
        <v>29</v>
      </c>
      <c r="T21" s="129"/>
      <c r="U21" s="126" t="s">
        <v>9</v>
      </c>
      <c r="V21" s="127"/>
    </row>
    <row r="22" spans="1:22" x14ac:dyDescent="0.25">
      <c r="C22" s="220" t="str">
        <f>Arkusz2!B2</f>
        <v>ROSJA</v>
      </c>
      <c r="D22" s="221"/>
      <c r="E22" s="221"/>
      <c r="F22" s="221"/>
      <c r="G22" s="145">
        <f>Arkusz2!F2</f>
        <v>65</v>
      </c>
      <c r="H22" s="147"/>
      <c r="I22" s="145">
        <f>Arkusz2!F8</f>
        <v>210</v>
      </c>
      <c r="J22" s="147"/>
      <c r="K22" s="145">
        <f>SUM(Arkusz2!F14,-G22)</f>
        <v>24</v>
      </c>
      <c r="L22" s="147"/>
      <c r="M22" s="145">
        <f>SUM(Arkusz2!F20,-I22)</f>
        <v>80</v>
      </c>
      <c r="N22" s="147"/>
      <c r="O22" s="145">
        <f>Arkusz2!F26</f>
        <v>11</v>
      </c>
      <c r="P22" s="147"/>
      <c r="Q22" s="145">
        <f>Arkusz2!F32</f>
        <v>28</v>
      </c>
      <c r="R22" s="147"/>
      <c r="S22" s="145">
        <f>SUM(Arkusz2!F14,O22)</f>
        <v>100</v>
      </c>
      <c r="T22" s="147"/>
      <c r="U22" s="145">
        <f>SUM(Arkusz2!F20,Q22)</f>
        <v>318</v>
      </c>
      <c r="V22" s="146"/>
    </row>
    <row r="23" spans="1:22" x14ac:dyDescent="0.25">
      <c r="C23" s="90" t="str">
        <f>Arkusz2!B3</f>
        <v>UKRAINA</v>
      </c>
      <c r="D23" s="91"/>
      <c r="E23" s="91"/>
      <c r="F23" s="91"/>
      <c r="G23" s="142">
        <f>Arkusz2!F3</f>
        <v>16</v>
      </c>
      <c r="H23" s="144"/>
      <c r="I23" s="142">
        <f>Arkusz2!F9</f>
        <v>25</v>
      </c>
      <c r="J23" s="144"/>
      <c r="K23" s="142">
        <f>SUM(Arkusz2!F15,-G23)</f>
        <v>19</v>
      </c>
      <c r="L23" s="144"/>
      <c r="M23" s="142">
        <f>SUM(Arkusz2!F21,-I23)</f>
        <v>36</v>
      </c>
      <c r="N23" s="144"/>
      <c r="O23" s="142">
        <f>Arkusz2!F27</f>
        <v>2</v>
      </c>
      <c r="P23" s="144"/>
      <c r="Q23" s="142">
        <f>Arkusz2!F33</f>
        <v>2</v>
      </c>
      <c r="R23" s="144"/>
      <c r="S23" s="142">
        <f>SUM(Arkusz2!F15,O23)</f>
        <v>37</v>
      </c>
      <c r="T23" s="144"/>
      <c r="U23" s="142">
        <f>SUM(Arkusz2!F21,Q23)</f>
        <v>63</v>
      </c>
      <c r="V23" s="143"/>
    </row>
    <row r="24" spans="1:22" x14ac:dyDescent="0.25">
      <c r="C24" s="220" t="str">
        <f>Arkusz2!B4</f>
        <v>TADŻYKISTAN</v>
      </c>
      <c r="D24" s="221"/>
      <c r="E24" s="221"/>
      <c r="F24" s="221"/>
      <c r="G24" s="145">
        <f>Arkusz2!F4</f>
        <v>0</v>
      </c>
      <c r="H24" s="147"/>
      <c r="I24" s="145">
        <f>Arkusz2!F10</f>
        <v>0</v>
      </c>
      <c r="J24" s="147"/>
      <c r="K24" s="145">
        <f>SUM(Arkusz2!F16,-G24)</f>
        <v>0</v>
      </c>
      <c r="L24" s="147"/>
      <c r="M24" s="145">
        <f>SUM(Arkusz2!F22,-I24)</f>
        <v>0</v>
      </c>
      <c r="N24" s="147"/>
      <c r="O24" s="145">
        <f>Arkusz2!F28</f>
        <v>0</v>
      </c>
      <c r="P24" s="147"/>
      <c r="Q24" s="145">
        <f>Arkusz2!F34</f>
        <v>0</v>
      </c>
      <c r="R24" s="147"/>
      <c r="S24" s="145">
        <f>SUM(Arkusz2!F16,O24)</f>
        <v>0</v>
      </c>
      <c r="T24" s="147"/>
      <c r="U24" s="145">
        <f>SUM(Arkusz2!F22,Q24)</f>
        <v>0</v>
      </c>
      <c r="V24" s="146"/>
    </row>
    <row r="25" spans="1:22" x14ac:dyDescent="0.25">
      <c r="C25" s="90" t="str">
        <f>Arkusz2!B5</f>
        <v>ARMENIA</v>
      </c>
      <c r="D25" s="91"/>
      <c r="E25" s="91"/>
      <c r="F25" s="91"/>
      <c r="G25" s="142">
        <f>Arkusz2!F5</f>
        <v>4</v>
      </c>
      <c r="H25" s="144"/>
      <c r="I25" s="142">
        <f>Arkusz2!F11</f>
        <v>8</v>
      </c>
      <c r="J25" s="144"/>
      <c r="K25" s="142">
        <f>SUM(Arkusz2!F17,-G25)</f>
        <v>0</v>
      </c>
      <c r="L25" s="144"/>
      <c r="M25" s="142">
        <f>SUM(Arkusz2!F23,-I25)</f>
        <v>0</v>
      </c>
      <c r="N25" s="144"/>
      <c r="O25" s="142">
        <f>Arkusz2!F29</f>
        <v>0</v>
      </c>
      <c r="P25" s="144"/>
      <c r="Q25" s="142">
        <f>Arkusz2!F35</f>
        <v>0</v>
      </c>
      <c r="R25" s="144"/>
      <c r="S25" s="142">
        <f>SUM(Arkusz2!F17,O25)</f>
        <v>4</v>
      </c>
      <c r="T25" s="144"/>
      <c r="U25" s="142">
        <f>SUM(Arkusz2!F23,Q25)</f>
        <v>8</v>
      </c>
      <c r="V25" s="143"/>
    </row>
    <row r="26" spans="1:22" x14ac:dyDescent="0.25">
      <c r="C26" s="220" t="str">
        <f>Arkusz2!B6</f>
        <v>GRUZJA</v>
      </c>
      <c r="D26" s="221"/>
      <c r="E26" s="221"/>
      <c r="F26" s="221"/>
      <c r="G26" s="145">
        <f>Arkusz2!F6</f>
        <v>1</v>
      </c>
      <c r="H26" s="147"/>
      <c r="I26" s="145">
        <f>Arkusz2!F12</f>
        <v>1</v>
      </c>
      <c r="J26" s="147"/>
      <c r="K26" s="145">
        <f>SUM(Arkusz2!F18,-G26)</f>
        <v>1</v>
      </c>
      <c r="L26" s="147"/>
      <c r="M26" s="145">
        <f>SUM(Arkusz2!F24,-I26)</f>
        <v>5</v>
      </c>
      <c r="N26" s="147"/>
      <c r="O26" s="145">
        <f>Arkusz2!F30</f>
        <v>0</v>
      </c>
      <c r="P26" s="147"/>
      <c r="Q26" s="145">
        <f>Arkusz2!F36</f>
        <v>0</v>
      </c>
      <c r="R26" s="147"/>
      <c r="S26" s="145">
        <f>SUM(Arkusz2!F18,O26)</f>
        <v>2</v>
      </c>
      <c r="T26" s="147"/>
      <c r="U26" s="145">
        <f>SUM(Arkusz2!F24,Q26)</f>
        <v>6</v>
      </c>
      <c r="V26" s="146"/>
    </row>
    <row r="27" spans="1:22" ht="15.75" thickBot="1" x14ac:dyDescent="0.3">
      <c r="C27" s="224" t="str">
        <f>Arkusz2!B7</f>
        <v>Pozostałe</v>
      </c>
      <c r="D27" s="225"/>
      <c r="E27" s="225"/>
      <c r="F27" s="225"/>
      <c r="G27" s="135">
        <f>Arkusz2!F7</f>
        <v>24</v>
      </c>
      <c r="H27" s="137"/>
      <c r="I27" s="135">
        <f>Arkusz2!F13</f>
        <v>25</v>
      </c>
      <c r="J27" s="137"/>
      <c r="K27" s="135">
        <f>SUM(Arkusz2!F19,-G27)</f>
        <v>5</v>
      </c>
      <c r="L27" s="137"/>
      <c r="M27" s="135">
        <f>SUM(Arkusz2!F25,-I27)</f>
        <v>5</v>
      </c>
      <c r="N27" s="137"/>
      <c r="O27" s="135">
        <f>Arkusz2!F31</f>
        <v>0</v>
      </c>
      <c r="P27" s="137"/>
      <c r="Q27" s="135">
        <f>Arkusz2!F37</f>
        <v>0</v>
      </c>
      <c r="R27" s="137"/>
      <c r="S27" s="135">
        <f>SUM(Arkusz2!F19,O27)</f>
        <v>29</v>
      </c>
      <c r="T27" s="137"/>
      <c r="U27" s="135">
        <f>SUM(Arkusz2!F25,Q27)</f>
        <v>30</v>
      </c>
      <c r="V27" s="136"/>
    </row>
    <row r="28" spans="1:22" ht="15.75" thickBot="1" x14ac:dyDescent="0.3">
      <c r="C28" s="222" t="s">
        <v>1</v>
      </c>
      <c r="D28" s="223"/>
      <c r="E28" s="223"/>
      <c r="F28" s="223"/>
      <c r="G28" s="231">
        <f>SUM(G22:G27)</f>
        <v>110</v>
      </c>
      <c r="H28" s="232"/>
      <c r="I28" s="231">
        <f>SUM(I22:I27)</f>
        <v>269</v>
      </c>
      <c r="J28" s="232"/>
      <c r="K28" s="231">
        <f>SUM(K22:K27)</f>
        <v>49</v>
      </c>
      <c r="L28" s="232"/>
      <c r="M28" s="231">
        <f>SUM(M22:M27)</f>
        <v>126</v>
      </c>
      <c r="N28" s="232"/>
      <c r="O28" s="231">
        <f>SUM(O22:O27)</f>
        <v>13</v>
      </c>
      <c r="P28" s="232"/>
      <c r="Q28" s="231">
        <f>SUM(Q22:Q27)</f>
        <v>30</v>
      </c>
      <c r="R28" s="232"/>
      <c r="S28" s="231">
        <f>SUM(S22:S27)</f>
        <v>172</v>
      </c>
      <c r="T28" s="232"/>
      <c r="U28" s="231">
        <f>SUM(U22:U27)</f>
        <v>425</v>
      </c>
      <c r="V28" s="237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30"/>
      <c r="E40" s="230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5" ht="15.75" thickBot="1" x14ac:dyDescent="0.3"/>
    <row r="51" spans="1:25" x14ac:dyDescent="0.25">
      <c r="C51" s="138" t="s">
        <v>0</v>
      </c>
      <c r="D51" s="139"/>
      <c r="E51" s="139"/>
      <c r="F51" s="139"/>
      <c r="G51" s="203" t="str">
        <f>CONCATENATE(Arkusz18!C2," - ",Arkusz18!B2," r.")</f>
        <v>01.01.2017 - 30.04.2017 r.</v>
      </c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4"/>
    </row>
    <row r="52" spans="1:25" x14ac:dyDescent="0.25">
      <c r="C52" s="140"/>
      <c r="D52" s="141"/>
      <c r="E52" s="141"/>
      <c r="F52" s="141"/>
      <c r="G52" s="141" t="s">
        <v>30</v>
      </c>
      <c r="H52" s="141"/>
      <c r="I52" s="141"/>
      <c r="J52" s="141"/>
      <c r="K52" s="141" t="s">
        <v>31</v>
      </c>
      <c r="L52" s="141"/>
      <c r="M52" s="141"/>
      <c r="N52" s="141"/>
      <c r="O52" s="141" t="s">
        <v>141</v>
      </c>
      <c r="P52" s="141"/>
      <c r="Q52" s="141"/>
      <c r="R52" s="141"/>
      <c r="S52" s="141" t="s">
        <v>53</v>
      </c>
      <c r="T52" s="141"/>
      <c r="U52" s="141"/>
      <c r="V52" s="242"/>
    </row>
    <row r="53" spans="1:25" x14ac:dyDescent="0.25">
      <c r="C53" s="140"/>
      <c r="D53" s="141"/>
      <c r="E53" s="141"/>
      <c r="F53" s="141"/>
      <c r="G53" s="239" t="s">
        <v>29</v>
      </c>
      <c r="H53" s="239"/>
      <c r="I53" s="141" t="s">
        <v>9</v>
      </c>
      <c r="J53" s="141"/>
      <c r="K53" s="239" t="s">
        <v>32</v>
      </c>
      <c r="L53" s="239"/>
      <c r="M53" s="141" t="s">
        <v>9</v>
      </c>
      <c r="N53" s="141"/>
      <c r="O53" s="239" t="s">
        <v>29</v>
      </c>
      <c r="P53" s="239"/>
      <c r="Q53" s="141" t="s">
        <v>9</v>
      </c>
      <c r="R53" s="141"/>
      <c r="S53" s="239" t="s">
        <v>29</v>
      </c>
      <c r="T53" s="239"/>
      <c r="U53" s="141" t="s">
        <v>9</v>
      </c>
      <c r="V53" s="242"/>
    </row>
    <row r="54" spans="1:25" x14ac:dyDescent="0.25">
      <c r="C54" s="220" t="str">
        <f>Arkusz3!B2</f>
        <v>ROSJA</v>
      </c>
      <c r="D54" s="221"/>
      <c r="E54" s="221"/>
      <c r="F54" s="221"/>
      <c r="G54" s="152">
        <f>Arkusz3!F2</f>
        <v>291</v>
      </c>
      <c r="H54" s="152"/>
      <c r="I54" s="152">
        <f>Arkusz3!F8</f>
        <v>899</v>
      </c>
      <c r="J54" s="152"/>
      <c r="K54" s="152">
        <f>SUM(Arkusz3!F14,-G54)</f>
        <v>115</v>
      </c>
      <c r="L54" s="152"/>
      <c r="M54" s="152">
        <f>SUM(Arkusz3!F20,-I54)</f>
        <v>312</v>
      </c>
      <c r="N54" s="152"/>
      <c r="O54" s="152">
        <f>Arkusz3!F26</f>
        <v>94</v>
      </c>
      <c r="P54" s="152"/>
      <c r="Q54" s="152">
        <f>Arkusz3!F32</f>
        <v>244</v>
      </c>
      <c r="R54" s="152"/>
      <c r="S54" s="152">
        <f>SUM(Arkusz3!F14,O54)</f>
        <v>500</v>
      </c>
      <c r="T54" s="152"/>
      <c r="U54" s="152">
        <f>SUM(Arkusz3!F20,Q54)</f>
        <v>1455</v>
      </c>
      <c r="V54" s="246"/>
    </row>
    <row r="55" spans="1:25" x14ac:dyDescent="0.25">
      <c r="C55" s="90" t="str">
        <f>Arkusz3!B3</f>
        <v>UKRAINA</v>
      </c>
      <c r="D55" s="91"/>
      <c r="E55" s="91"/>
      <c r="F55" s="91"/>
      <c r="G55" s="236">
        <f>Arkusz3!F3</f>
        <v>87</v>
      </c>
      <c r="H55" s="236"/>
      <c r="I55" s="236">
        <f>Arkusz3!F9</f>
        <v>120</v>
      </c>
      <c r="J55" s="236"/>
      <c r="K55" s="236">
        <f>SUM(Arkusz3!F15,-G55)</f>
        <v>92</v>
      </c>
      <c r="L55" s="236"/>
      <c r="M55" s="236">
        <f>SUM(Arkusz3!F21,-I55)</f>
        <v>171</v>
      </c>
      <c r="N55" s="236"/>
      <c r="O55" s="236">
        <f>Arkusz3!F27</f>
        <v>12</v>
      </c>
      <c r="P55" s="236"/>
      <c r="Q55" s="236">
        <f>Arkusz3!F33</f>
        <v>12</v>
      </c>
      <c r="R55" s="236"/>
      <c r="S55" s="236">
        <f>SUM(Arkusz3!F15,O55)</f>
        <v>191</v>
      </c>
      <c r="T55" s="236"/>
      <c r="U55" s="236">
        <f>SUM(Arkusz3!F21,Q55)</f>
        <v>303</v>
      </c>
      <c r="V55" s="247"/>
    </row>
    <row r="56" spans="1:25" x14ac:dyDescent="0.25">
      <c r="C56" s="220" t="str">
        <f>Arkusz3!B4</f>
        <v>TADŻYKISTAN</v>
      </c>
      <c r="D56" s="221"/>
      <c r="E56" s="221"/>
      <c r="F56" s="221"/>
      <c r="G56" s="152">
        <f>Arkusz3!F4</f>
        <v>19</v>
      </c>
      <c r="H56" s="152"/>
      <c r="I56" s="152">
        <f>Arkusz3!F10</f>
        <v>41</v>
      </c>
      <c r="J56" s="152"/>
      <c r="K56" s="152">
        <f>SUM(Arkusz3!F16,-G56)</f>
        <v>2</v>
      </c>
      <c r="L56" s="152"/>
      <c r="M56" s="152">
        <f>SUM(Arkusz3!F22,-I56)</f>
        <v>8</v>
      </c>
      <c r="N56" s="152"/>
      <c r="O56" s="152">
        <f>Arkusz3!F28</f>
        <v>8</v>
      </c>
      <c r="P56" s="152"/>
      <c r="Q56" s="152">
        <f>Arkusz3!F34</f>
        <v>16</v>
      </c>
      <c r="R56" s="152"/>
      <c r="S56" s="152">
        <f>SUM(Arkusz3!F16,O56)</f>
        <v>29</v>
      </c>
      <c r="T56" s="152"/>
      <c r="U56" s="152">
        <f>SUM(Arkusz3!F22,Q56)</f>
        <v>65</v>
      </c>
      <c r="V56" s="246"/>
    </row>
    <row r="57" spans="1:25" x14ac:dyDescent="0.25">
      <c r="C57" s="90" t="str">
        <f>Arkusz3!B5</f>
        <v>ARMENIA</v>
      </c>
      <c r="D57" s="91"/>
      <c r="E57" s="91"/>
      <c r="F57" s="91"/>
      <c r="G57" s="236">
        <f>Arkusz3!F5</f>
        <v>13</v>
      </c>
      <c r="H57" s="236"/>
      <c r="I57" s="236">
        <f>Arkusz3!F11</f>
        <v>38</v>
      </c>
      <c r="J57" s="236"/>
      <c r="K57" s="236">
        <f>SUM(Arkusz3!F17,-G57)</f>
        <v>3</v>
      </c>
      <c r="L57" s="236"/>
      <c r="M57" s="236">
        <f>SUM(Arkusz3!F23,-I57)</f>
        <v>3</v>
      </c>
      <c r="N57" s="236"/>
      <c r="O57" s="236">
        <f>Arkusz3!F29</f>
        <v>2</v>
      </c>
      <c r="P57" s="236"/>
      <c r="Q57" s="236">
        <f>Arkusz3!F35</f>
        <v>5</v>
      </c>
      <c r="R57" s="236"/>
      <c r="S57" s="236">
        <f>SUM(Arkusz3!F17,O57)</f>
        <v>18</v>
      </c>
      <c r="T57" s="236"/>
      <c r="U57" s="236">
        <f>SUM(Arkusz3!F23,Q57)</f>
        <v>46</v>
      </c>
      <c r="V57" s="247"/>
    </row>
    <row r="58" spans="1:25" x14ac:dyDescent="0.25">
      <c r="C58" s="220" t="str">
        <f>Arkusz3!B6</f>
        <v>GRUZJA</v>
      </c>
      <c r="D58" s="221"/>
      <c r="E58" s="221"/>
      <c r="F58" s="221"/>
      <c r="G58" s="152">
        <f>Arkusz3!F6</f>
        <v>6</v>
      </c>
      <c r="H58" s="152"/>
      <c r="I58" s="152">
        <f>Arkusz3!F12</f>
        <v>7</v>
      </c>
      <c r="J58" s="152"/>
      <c r="K58" s="152">
        <f>SUM(Arkusz3!F18,-G58)</f>
        <v>11</v>
      </c>
      <c r="L58" s="152"/>
      <c r="M58" s="152">
        <f>SUM(Arkusz3!F24,-I58)</f>
        <v>28</v>
      </c>
      <c r="N58" s="152"/>
      <c r="O58" s="152">
        <f>Arkusz3!F30</f>
        <v>1</v>
      </c>
      <c r="P58" s="152"/>
      <c r="Q58" s="152">
        <f>Arkusz3!F36</f>
        <v>4</v>
      </c>
      <c r="R58" s="152"/>
      <c r="S58" s="152">
        <f>SUM(Arkusz3!F18,O58)</f>
        <v>18</v>
      </c>
      <c r="T58" s="152"/>
      <c r="U58" s="152">
        <f>SUM(Arkusz3!F24,Q58)</f>
        <v>39</v>
      </c>
      <c r="V58" s="246"/>
    </row>
    <row r="59" spans="1:25" ht="15.75" thickBot="1" x14ac:dyDescent="0.3">
      <c r="C59" s="224" t="str">
        <f>Arkusz3!B7</f>
        <v>Pozostałe</v>
      </c>
      <c r="D59" s="225"/>
      <c r="E59" s="225"/>
      <c r="F59" s="225"/>
      <c r="G59" s="238">
        <f>Arkusz3!F7</f>
        <v>123</v>
      </c>
      <c r="H59" s="238"/>
      <c r="I59" s="238">
        <f>Arkusz3!F13</f>
        <v>140</v>
      </c>
      <c r="J59" s="238"/>
      <c r="K59" s="238">
        <f>SUM(Arkusz3!F19,-G59)</f>
        <v>28</v>
      </c>
      <c r="L59" s="238"/>
      <c r="M59" s="238">
        <f>SUM(Arkusz3!F25,-I59)</f>
        <v>39</v>
      </c>
      <c r="N59" s="238"/>
      <c r="O59" s="238">
        <f>Arkusz3!F31</f>
        <v>6</v>
      </c>
      <c r="P59" s="238"/>
      <c r="Q59" s="238">
        <f>Arkusz3!F37</f>
        <v>10</v>
      </c>
      <c r="R59" s="238"/>
      <c r="S59" s="238">
        <f>SUM(Arkusz3!F19,O59)</f>
        <v>157</v>
      </c>
      <c r="T59" s="238"/>
      <c r="U59" s="238">
        <f>SUM(Arkusz3!F25,Q59)</f>
        <v>189</v>
      </c>
      <c r="V59" s="248"/>
    </row>
    <row r="60" spans="1:25" ht="15.75" thickBot="1" x14ac:dyDescent="0.3">
      <c r="C60" s="226" t="s">
        <v>1</v>
      </c>
      <c r="D60" s="227"/>
      <c r="E60" s="227"/>
      <c r="F60" s="227"/>
      <c r="G60" s="153">
        <f>SUM(G54:G59)</f>
        <v>539</v>
      </c>
      <c r="H60" s="153"/>
      <c r="I60" s="153">
        <f>SUM(I54:I59)</f>
        <v>1245</v>
      </c>
      <c r="J60" s="153"/>
      <c r="K60" s="153">
        <f>SUM(K54:K59)</f>
        <v>251</v>
      </c>
      <c r="L60" s="153"/>
      <c r="M60" s="153">
        <f>SUM(M54:M59)</f>
        <v>561</v>
      </c>
      <c r="N60" s="153"/>
      <c r="O60" s="153">
        <f>SUM(O54:O59)</f>
        <v>123</v>
      </c>
      <c r="P60" s="153"/>
      <c r="Q60" s="153">
        <f>SUM(Q54:Q59)</f>
        <v>291</v>
      </c>
      <c r="R60" s="153"/>
      <c r="S60" s="153">
        <f>SUM(S54:S59)</f>
        <v>913</v>
      </c>
      <c r="T60" s="153"/>
      <c r="U60" s="153">
        <f>SUM(U54:U59)</f>
        <v>2097</v>
      </c>
      <c r="V60" s="154"/>
    </row>
    <row r="61" spans="1:25" x14ac:dyDescent="0.25">
      <c r="A61" s="4"/>
      <c r="B61" s="54"/>
      <c r="C61" s="55"/>
      <c r="D61" s="55"/>
      <c r="E61" s="55"/>
      <c r="F61" s="55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4"/>
    </row>
    <row r="62" spans="1:25" ht="15" customHeight="1" x14ac:dyDescent="0.25">
      <c r="A62" s="149" t="s">
        <v>67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</row>
    <row r="63" spans="1:25" ht="1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3"/>
    </row>
    <row r="64" spans="1:25" s="63" customFormat="1" ht="15" customHeight="1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13"/>
    </row>
    <row r="65" spans="1:25" s="63" customFormat="1" ht="15" customHeight="1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13"/>
    </row>
    <row r="66" spans="1:25" s="63" customFormat="1" ht="15" customHeight="1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13"/>
    </row>
    <row r="67" spans="1:25" s="63" customFormat="1" ht="15" customHeight="1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13"/>
    </row>
    <row r="68" spans="1:25" s="63" customFormat="1" ht="15" customHeight="1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13"/>
    </row>
    <row r="69" spans="1:25" s="63" customFormat="1" ht="15" customHeight="1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13"/>
    </row>
    <row r="70" spans="1:25" s="63" customFormat="1" ht="15" customHeight="1" x14ac:dyDescent="0.2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13"/>
    </row>
    <row r="71" spans="1:25" s="63" customFormat="1" ht="15" customHeight="1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13"/>
    </row>
    <row r="75" spans="1:25" x14ac:dyDescent="0.25">
      <c r="M75" s="11"/>
      <c r="N75" s="11"/>
      <c r="O75" s="11"/>
      <c r="P75" s="11"/>
      <c r="Q75" s="11"/>
      <c r="R75" s="11"/>
      <c r="S75" s="11"/>
    </row>
    <row r="76" spans="1:25" x14ac:dyDescent="0.25">
      <c r="M76" s="11"/>
      <c r="N76" s="11"/>
      <c r="O76" s="11"/>
      <c r="P76" s="11"/>
      <c r="Q76" s="11"/>
      <c r="R76" s="11"/>
      <c r="S76" s="11"/>
    </row>
    <row r="77" spans="1:25" x14ac:dyDescent="0.25">
      <c r="M77" s="11"/>
      <c r="N77" s="11"/>
      <c r="O77" s="11"/>
      <c r="P77" s="11"/>
      <c r="Q77" s="11"/>
      <c r="R77" s="11"/>
      <c r="S77" s="11"/>
    </row>
    <row r="78" spans="1:25" x14ac:dyDescent="0.25">
      <c r="M78" s="11"/>
      <c r="N78" s="11"/>
      <c r="O78" s="11"/>
      <c r="P78" s="11"/>
      <c r="Q78" s="11"/>
      <c r="R78" s="11"/>
      <c r="S78" s="11"/>
    </row>
    <row r="79" spans="1:25" x14ac:dyDescent="0.25">
      <c r="M79" s="11"/>
      <c r="N79" s="11"/>
      <c r="O79" s="11"/>
      <c r="P79" s="11"/>
      <c r="Q79" s="11"/>
      <c r="R79" s="11"/>
      <c r="S79" s="11"/>
    </row>
    <row r="80" spans="1:25" x14ac:dyDescent="0.25">
      <c r="M80" s="11"/>
      <c r="N80" s="11"/>
      <c r="O80" s="11"/>
      <c r="P80" s="11"/>
      <c r="Q80" s="11"/>
      <c r="R80" s="11"/>
      <c r="S80" s="11"/>
    </row>
    <row r="81" spans="1:25" x14ac:dyDescent="0.25">
      <c r="M81" s="11"/>
      <c r="N81" s="11"/>
      <c r="O81" s="11"/>
      <c r="P81" s="11"/>
      <c r="Q81" s="11"/>
      <c r="R81" s="11"/>
      <c r="S81" s="11"/>
    </row>
    <row r="82" spans="1:25" x14ac:dyDescent="0.25">
      <c r="M82" s="11"/>
      <c r="N82" s="11"/>
      <c r="O82" s="11"/>
      <c r="P82" s="11"/>
      <c r="Q82" s="11"/>
      <c r="R82" s="11"/>
      <c r="S82" s="11"/>
    </row>
    <row r="83" spans="1:25" x14ac:dyDescent="0.25">
      <c r="D83" s="230"/>
      <c r="E83" s="230"/>
    </row>
    <row r="88" spans="1:25" x14ac:dyDescent="0.25">
      <c r="V88" s="14"/>
      <c r="W88" s="14"/>
      <c r="X88" s="14"/>
      <c r="Y88" s="15"/>
    </row>
    <row r="89" spans="1:25" x14ac:dyDescent="0.25">
      <c r="V89" s="14"/>
      <c r="W89" s="14"/>
      <c r="X89" s="14"/>
      <c r="Y89" s="15"/>
    </row>
    <row r="90" spans="1:2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4"/>
      <c r="W90" s="14"/>
      <c r="X90" s="14"/>
      <c r="Y90" s="15"/>
    </row>
    <row r="91" spans="1:25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4"/>
      <c r="W91" s="14"/>
      <c r="X91" s="14"/>
      <c r="Y91" s="15"/>
    </row>
    <row r="92" spans="1:25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4"/>
      <c r="W92" s="14"/>
      <c r="X92" s="14"/>
      <c r="Y92" s="15"/>
    </row>
    <row r="93" spans="1:25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4"/>
      <c r="W93" s="14"/>
      <c r="X93" s="14"/>
      <c r="Y93" s="15"/>
    </row>
    <row r="94" spans="1:25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4"/>
      <c r="W94" s="14"/>
      <c r="X94" s="14"/>
      <c r="Y94" s="15"/>
    </row>
    <row r="95" spans="1:25" x14ac:dyDescent="0.25">
      <c r="A95" s="186" t="s">
        <v>171</v>
      </c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</row>
    <row r="96" spans="1:25" x14ac:dyDescent="0.25">
      <c r="A96" s="186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</row>
    <row r="97" spans="1:25" s="57" customFormat="1" x14ac:dyDescent="0.25">
      <c r="A97" s="186"/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</row>
    <row r="98" spans="1:25" s="57" customFormat="1" x14ac:dyDescent="0.25">
      <c r="A98" s="186"/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</row>
    <row r="99" spans="1:25" s="57" customFormat="1" x14ac:dyDescent="0.25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</row>
    <row r="100" spans="1:25" s="57" customFormat="1" x14ac:dyDescent="0.25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</row>
    <row r="101" spans="1:25" s="57" customFormat="1" x14ac:dyDescent="0.25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</row>
    <row r="102" spans="1:25" s="57" customFormat="1" x14ac:dyDescent="0.25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  <c r="Y102" s="186"/>
    </row>
    <row r="103" spans="1:25" s="57" customFormat="1" x14ac:dyDescent="0.25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</row>
    <row r="104" spans="1:25" s="57" customFormat="1" x14ac:dyDescent="0.25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</row>
    <row r="105" spans="1:25" s="57" customFormat="1" x14ac:dyDescent="0.25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</row>
    <row r="106" spans="1:25" s="57" customFormat="1" x14ac:dyDescent="0.25">
      <c r="A106" s="186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s="57" customFormat="1" x14ac:dyDescent="0.25">
      <c r="A107" s="186"/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</row>
    <row r="108" spans="1:25" s="57" customFormat="1" x14ac:dyDescent="0.25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</row>
    <row r="109" spans="1:25" s="57" customFormat="1" x14ac:dyDescent="0.25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</row>
    <row r="110" spans="1:25" s="57" customFormat="1" x14ac:dyDescent="0.25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6"/>
      <c r="X110" s="186"/>
      <c r="Y110" s="186"/>
    </row>
    <row r="111" spans="1:25" s="57" customFormat="1" x14ac:dyDescent="0.25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186"/>
      <c r="X111" s="186"/>
      <c r="Y111" s="186"/>
    </row>
    <row r="112" spans="1:25" s="57" customFormat="1" x14ac:dyDescent="0.25">
      <c r="A112" s="186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</row>
    <row r="113" spans="1:25" s="57" customFormat="1" x14ac:dyDescent="0.25">
      <c r="A113" s="186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</row>
    <row r="114" spans="1:25" s="57" customFormat="1" x14ac:dyDescent="0.25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6"/>
      <c r="Y114" s="186"/>
    </row>
    <row r="115" spans="1:25" s="57" customFormat="1" x14ac:dyDescent="0.25">
      <c r="A115" s="186"/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</row>
    <row r="116" spans="1:25" s="57" customFormat="1" x14ac:dyDescent="0.25">
      <c r="A116" s="186"/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</row>
    <row r="117" spans="1:25" s="57" customFormat="1" x14ac:dyDescent="0.25">
      <c r="A117" s="186"/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  <c r="Y117" s="186"/>
    </row>
    <row r="118" spans="1:25" s="57" customFormat="1" x14ac:dyDescent="0.25">
      <c r="A118" s="186"/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/>
      <c r="Y118" s="186"/>
    </row>
    <row r="119" spans="1:25" s="57" customFormat="1" x14ac:dyDescent="0.25">
      <c r="A119" s="186"/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</row>
    <row r="120" spans="1:25" s="57" customFormat="1" x14ac:dyDescent="0.25">
      <c r="A120" s="186"/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</row>
    <row r="121" spans="1:25" s="57" customFormat="1" x14ac:dyDescent="0.25">
      <c r="A121" s="186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  <c r="W121" s="186"/>
      <c r="X121" s="186"/>
      <c r="Y121" s="186"/>
    </row>
    <row r="122" spans="1:25" s="57" customFormat="1" x14ac:dyDescent="0.25">
      <c r="A122" s="186"/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</row>
    <row r="123" spans="1:25" s="57" customFormat="1" x14ac:dyDescent="0.25">
      <c r="A123" s="186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</row>
    <row r="124" spans="1:25" s="57" customFormat="1" x14ac:dyDescent="0.25">
      <c r="A124" s="186"/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</row>
    <row r="125" spans="1:25" s="57" customFormat="1" x14ac:dyDescent="0.25">
      <c r="A125" s="186"/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</row>
    <row r="126" spans="1:25" s="57" customFormat="1" x14ac:dyDescent="0.25">
      <c r="A126" s="186"/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</row>
    <row r="127" spans="1:25" s="57" customFormat="1" x14ac:dyDescent="0.25">
      <c r="A127" s="186"/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</row>
    <row r="128" spans="1:25" s="57" customFormat="1" x14ac:dyDescent="0.25">
      <c r="A128" s="186"/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</row>
    <row r="129" spans="1:25" s="57" customFormat="1" x14ac:dyDescent="0.25">
      <c r="A129" s="186"/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</row>
    <row r="130" spans="1:25" s="57" customFormat="1" x14ac:dyDescent="0.25">
      <c r="A130" s="186"/>
      <c r="B130" s="186"/>
      <c r="C130" s="186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  <c r="Y130" s="186"/>
    </row>
    <row r="131" spans="1:25" s="57" customFormat="1" x14ac:dyDescent="0.25">
      <c r="A131" s="186"/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</row>
    <row r="132" spans="1:25" x14ac:dyDescent="0.25">
      <c r="A132" s="186"/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</row>
    <row r="133" spans="1:25" x14ac:dyDescent="0.25">
      <c r="A133" s="186"/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</row>
    <row r="134" spans="1:25" x14ac:dyDescent="0.25">
      <c r="A134" s="186"/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  <c r="Y134" s="186"/>
    </row>
    <row r="135" spans="1:25" x14ac:dyDescent="0.25">
      <c r="A135" s="186"/>
      <c r="B135" s="186"/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  <c r="S135" s="186"/>
      <c r="T135" s="186"/>
      <c r="U135" s="186"/>
      <c r="V135" s="186"/>
      <c r="W135" s="186"/>
      <c r="X135" s="186"/>
      <c r="Y135" s="186"/>
    </row>
    <row r="136" spans="1:25" x14ac:dyDescent="0.25">
      <c r="A136" s="186"/>
      <c r="B136" s="186"/>
      <c r="C136" s="186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  <c r="S136" s="186"/>
      <c r="T136" s="186"/>
      <c r="U136" s="186"/>
      <c r="V136" s="186"/>
      <c r="W136" s="186"/>
      <c r="X136" s="186"/>
      <c r="Y136" s="186"/>
    </row>
    <row r="137" spans="1:25" x14ac:dyDescent="0.25">
      <c r="A137" s="186"/>
      <c r="B137" s="186"/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6"/>
    </row>
    <row r="138" spans="1:25" x14ac:dyDescent="0.25">
      <c r="A138" s="186"/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</row>
    <row r="139" spans="1:25" x14ac:dyDescent="0.25">
      <c r="A139" s="186"/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</row>
    <row r="144" spans="1:25" s="66" customFormat="1" x14ac:dyDescent="0.25">
      <c r="Y144" s="6"/>
    </row>
    <row r="145" spans="1:25" s="63" customFormat="1" x14ac:dyDescent="0.25">
      <c r="Y145" s="6"/>
    </row>
    <row r="146" spans="1:25" x14ac:dyDescent="0.25">
      <c r="A146" s="160" t="s">
        <v>68</v>
      </c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</row>
    <row r="147" spans="1:25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9" spans="1:25" ht="15.75" thickBot="1" x14ac:dyDescent="0.3"/>
    <row r="150" spans="1:25" x14ac:dyDescent="0.25">
      <c r="A150" s="233" t="str">
        <f>CONCATENATE(Arkusz18!C2," - ",Arkusz18!B2," r.")</f>
        <v>01.01.2017 - 30.04.2017 r.</v>
      </c>
      <c r="B150" s="234"/>
      <c r="C150" s="234"/>
      <c r="D150" s="234"/>
      <c r="E150" s="234"/>
      <c r="F150" s="234"/>
      <c r="G150" s="234"/>
      <c r="H150" s="234"/>
      <c r="I150" s="235"/>
      <c r="M150" s="233" t="str">
        <f>CONCATENATE(Arkusz18!C2," - ",Arkusz18!B2," r.")</f>
        <v>01.01.2017 - 30.04.2017 r.</v>
      </c>
      <c r="N150" s="234"/>
      <c r="O150" s="234"/>
      <c r="P150" s="234"/>
      <c r="Q150" s="234"/>
      <c r="R150" s="234"/>
      <c r="S150" s="234"/>
      <c r="T150" s="234"/>
      <c r="U150" s="235"/>
    </row>
    <row r="151" spans="1:25" ht="15" customHeight="1" x14ac:dyDescent="0.25">
      <c r="A151" s="209" t="s">
        <v>54</v>
      </c>
      <c r="B151" s="210"/>
      <c r="C151" s="211"/>
      <c r="D151" s="215" t="s">
        <v>55</v>
      </c>
      <c r="E151" s="216"/>
      <c r="F151" s="215" t="s">
        <v>56</v>
      </c>
      <c r="G151" s="216"/>
      <c r="H151" s="215" t="s">
        <v>52</v>
      </c>
      <c r="I151" s="228"/>
      <c r="M151" s="209" t="s">
        <v>54</v>
      </c>
      <c r="N151" s="210"/>
      <c r="O151" s="211"/>
      <c r="P151" s="215" t="s">
        <v>57</v>
      </c>
      <c r="Q151" s="216"/>
      <c r="R151" s="215" t="s">
        <v>56</v>
      </c>
      <c r="S151" s="216"/>
      <c r="T151" s="215" t="s">
        <v>52</v>
      </c>
      <c r="U151" s="228"/>
    </row>
    <row r="152" spans="1:25" ht="46.5" customHeight="1" x14ac:dyDescent="0.25">
      <c r="A152" s="212"/>
      <c r="B152" s="213"/>
      <c r="C152" s="214"/>
      <c r="D152" s="217"/>
      <c r="E152" s="218"/>
      <c r="F152" s="217"/>
      <c r="G152" s="218"/>
      <c r="H152" s="217"/>
      <c r="I152" s="229"/>
      <c r="M152" s="212"/>
      <c r="N152" s="213"/>
      <c r="O152" s="214"/>
      <c r="P152" s="217"/>
      <c r="Q152" s="218"/>
      <c r="R152" s="217"/>
      <c r="S152" s="218"/>
      <c r="T152" s="217"/>
      <c r="U152" s="229"/>
    </row>
    <row r="153" spans="1:25" ht="15" customHeight="1" x14ac:dyDescent="0.25">
      <c r="A153" s="158" t="str">
        <f>Arkusz4!B2</f>
        <v>NIEMCY</v>
      </c>
      <c r="B153" s="159"/>
      <c r="C153" s="159"/>
      <c r="D153" s="116">
        <f>Arkusz4!C2</f>
        <v>1208</v>
      </c>
      <c r="E153" s="116"/>
      <c r="F153" s="116">
        <f>Arkusz4!D2</f>
        <v>1041</v>
      </c>
      <c r="G153" s="116"/>
      <c r="H153" s="116">
        <f>Arkusz4!E2</f>
        <v>371</v>
      </c>
      <c r="I153" s="116"/>
      <c r="M153" s="158" t="str">
        <f>Arkusz5!B2</f>
        <v>NIEMCY</v>
      </c>
      <c r="N153" s="159"/>
      <c r="O153" s="159"/>
      <c r="P153" s="116">
        <f>Arkusz5!C2</f>
        <v>20</v>
      </c>
      <c r="Q153" s="116"/>
      <c r="R153" s="116">
        <f>Arkusz5!D2</f>
        <v>13</v>
      </c>
      <c r="S153" s="116"/>
      <c r="T153" s="116">
        <f>Arkusz5!E2</f>
        <v>2</v>
      </c>
      <c r="U153" s="117"/>
    </row>
    <row r="154" spans="1:25" ht="15" customHeight="1" x14ac:dyDescent="0.25">
      <c r="A154" s="162" t="str">
        <f>Arkusz4!B3</f>
        <v>FRANCJA</v>
      </c>
      <c r="B154" s="163"/>
      <c r="C154" s="163"/>
      <c r="D154" s="148">
        <f>Arkusz4!C3</f>
        <v>391</v>
      </c>
      <c r="E154" s="148"/>
      <c r="F154" s="148">
        <f>Arkusz4!D3</f>
        <v>308</v>
      </c>
      <c r="G154" s="148"/>
      <c r="H154" s="148">
        <f>Arkusz4!E3</f>
        <v>29</v>
      </c>
      <c r="I154" s="148"/>
      <c r="M154" s="162" t="str">
        <f>Arkusz5!B3</f>
        <v>RUMUNIA</v>
      </c>
      <c r="N154" s="163"/>
      <c r="O154" s="163"/>
      <c r="P154" s="148">
        <f>Arkusz5!C3</f>
        <v>9</v>
      </c>
      <c r="Q154" s="148"/>
      <c r="R154" s="148">
        <f>Arkusz5!D3</f>
        <v>5</v>
      </c>
      <c r="S154" s="148"/>
      <c r="T154" s="148">
        <f>Arkusz5!E3</f>
        <v>0</v>
      </c>
      <c r="U154" s="166"/>
    </row>
    <row r="155" spans="1:25" ht="15" customHeight="1" x14ac:dyDescent="0.25">
      <c r="A155" s="158" t="str">
        <f>Arkusz4!B4</f>
        <v>AUSTRIA</v>
      </c>
      <c r="B155" s="159"/>
      <c r="C155" s="159"/>
      <c r="D155" s="116">
        <f>Arkusz4!C4</f>
        <v>139</v>
      </c>
      <c r="E155" s="116"/>
      <c r="F155" s="116">
        <f>Arkusz4!D4</f>
        <v>110</v>
      </c>
      <c r="G155" s="116"/>
      <c r="H155" s="116">
        <f>Arkusz4!E4</f>
        <v>100</v>
      </c>
      <c r="I155" s="116"/>
      <c r="M155" s="158" t="str">
        <f>Arkusz5!B4</f>
        <v>FRANCJA</v>
      </c>
      <c r="N155" s="159"/>
      <c r="O155" s="159"/>
      <c r="P155" s="116">
        <f>Arkusz5!C4</f>
        <v>5</v>
      </c>
      <c r="Q155" s="116"/>
      <c r="R155" s="116">
        <f>Arkusz5!D4</f>
        <v>4</v>
      </c>
      <c r="S155" s="116"/>
      <c r="T155" s="116">
        <f>Arkusz5!E4</f>
        <v>0</v>
      </c>
      <c r="U155" s="117"/>
    </row>
    <row r="156" spans="1:25" ht="15" customHeight="1" x14ac:dyDescent="0.25">
      <c r="A156" s="162" t="str">
        <f>Arkusz4!B5</f>
        <v>SZWECJA</v>
      </c>
      <c r="B156" s="163"/>
      <c r="C156" s="163"/>
      <c r="D156" s="148">
        <f>Arkusz4!C5</f>
        <v>80</v>
      </c>
      <c r="E156" s="148"/>
      <c r="F156" s="148">
        <f>Arkusz4!D5</f>
        <v>67</v>
      </c>
      <c r="G156" s="148"/>
      <c r="H156" s="148">
        <f>Arkusz4!E5</f>
        <v>36</v>
      </c>
      <c r="I156" s="148"/>
      <c r="M156" s="162" t="str">
        <f>Arkusz5!B5</f>
        <v>LITWA</v>
      </c>
      <c r="N156" s="163"/>
      <c r="O156" s="163"/>
      <c r="P156" s="148">
        <f>Arkusz5!C5</f>
        <v>5</v>
      </c>
      <c r="Q156" s="148"/>
      <c r="R156" s="148">
        <f>Arkusz5!D5</f>
        <v>0</v>
      </c>
      <c r="S156" s="148"/>
      <c r="T156" s="148">
        <f>Arkusz5!E5</f>
        <v>0</v>
      </c>
      <c r="U156" s="166"/>
    </row>
    <row r="157" spans="1:25" ht="15" customHeight="1" x14ac:dyDescent="0.25">
      <c r="A157" s="158" t="str">
        <f>Arkusz4!B6</f>
        <v>BELGIA</v>
      </c>
      <c r="B157" s="159"/>
      <c r="C157" s="159"/>
      <c r="D157" s="116">
        <f>Arkusz4!C6</f>
        <v>79</v>
      </c>
      <c r="E157" s="116"/>
      <c r="F157" s="116">
        <f>Arkusz4!D6</f>
        <v>63</v>
      </c>
      <c r="G157" s="116"/>
      <c r="H157" s="116">
        <f>Arkusz4!E6</f>
        <v>9</v>
      </c>
      <c r="I157" s="116"/>
      <c r="M157" s="158" t="str">
        <f>Arkusz5!B6</f>
        <v>BUŁGARIA</v>
      </c>
      <c r="N157" s="159"/>
      <c r="O157" s="159"/>
      <c r="P157" s="116">
        <f>Arkusz5!C6</f>
        <v>4</v>
      </c>
      <c r="Q157" s="116"/>
      <c r="R157" s="116">
        <f>Arkusz5!D6</f>
        <v>2</v>
      </c>
      <c r="S157" s="116"/>
      <c r="T157" s="116">
        <f>Arkusz5!E6</f>
        <v>0</v>
      </c>
      <c r="U157" s="117"/>
    </row>
    <row r="158" spans="1:25" ht="15" customHeight="1" thickBot="1" x14ac:dyDescent="0.3">
      <c r="A158" s="205" t="str">
        <f>Arkusz4!B7</f>
        <v>Pozostałe</v>
      </c>
      <c r="B158" s="206"/>
      <c r="C158" s="206"/>
      <c r="D158" s="155">
        <f>Arkusz4!C7</f>
        <v>183</v>
      </c>
      <c r="E158" s="155"/>
      <c r="F158" s="155">
        <f>Arkusz4!D7</f>
        <v>168</v>
      </c>
      <c r="G158" s="155"/>
      <c r="H158" s="155">
        <f>Arkusz4!E7</f>
        <v>55</v>
      </c>
      <c r="I158" s="155"/>
      <c r="M158" s="205" t="str">
        <f>Arkusz5!B7</f>
        <v>Pozostałe</v>
      </c>
      <c r="N158" s="206"/>
      <c r="O158" s="206"/>
      <c r="P158" s="155">
        <f>Arkusz5!C7</f>
        <v>19</v>
      </c>
      <c r="Q158" s="155"/>
      <c r="R158" s="155">
        <f>Arkusz5!D7</f>
        <v>8</v>
      </c>
      <c r="S158" s="155"/>
      <c r="T158" s="155">
        <f>Arkusz5!E7</f>
        <v>1</v>
      </c>
      <c r="U158" s="161"/>
    </row>
    <row r="159" spans="1:25" ht="15.75" thickBot="1" x14ac:dyDescent="0.3">
      <c r="A159" s="207" t="s">
        <v>70</v>
      </c>
      <c r="B159" s="208"/>
      <c r="C159" s="208"/>
      <c r="D159" s="153">
        <f>SUM(D153:E158)</f>
        <v>2080</v>
      </c>
      <c r="E159" s="153"/>
      <c r="F159" s="153">
        <f>SUM(F153:G158)</f>
        <v>1757</v>
      </c>
      <c r="G159" s="153"/>
      <c r="H159" s="153">
        <f>SUM(H153:I158)</f>
        <v>600</v>
      </c>
      <c r="I159" s="154"/>
      <c r="M159" s="207" t="s">
        <v>70</v>
      </c>
      <c r="N159" s="208"/>
      <c r="O159" s="208"/>
      <c r="P159" s="153">
        <f>SUM(P153:Q158)</f>
        <v>62</v>
      </c>
      <c r="Q159" s="153"/>
      <c r="R159" s="153">
        <f t="shared" ref="R159" si="0">SUM(R153:S158)</f>
        <v>32</v>
      </c>
      <c r="S159" s="153"/>
      <c r="T159" s="153">
        <f>SUM(T153:U158)</f>
        <v>3</v>
      </c>
      <c r="U159" s="154"/>
    </row>
    <row r="161" spans="1:25" x14ac:dyDescent="0.25">
      <c r="A161" s="156" t="s">
        <v>160</v>
      </c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</row>
    <row r="162" spans="1:25" s="58" customFormat="1" x14ac:dyDescent="0.25">
      <c r="A162" s="156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</row>
    <row r="163" spans="1:25" s="58" customFormat="1" x14ac:dyDescent="0.25">
      <c r="A163" s="156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</row>
    <row r="164" spans="1:25" s="58" customFormat="1" x14ac:dyDescent="0.25">
      <c r="A164" s="156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</row>
    <row r="165" spans="1:25" s="58" customFormat="1" x14ac:dyDescent="0.25">
      <c r="A165" s="156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</row>
    <row r="166" spans="1:25" s="58" customFormat="1" x14ac:dyDescent="0.25">
      <c r="A166" s="156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  <c r="Y166" s="157"/>
    </row>
    <row r="167" spans="1:25" x14ac:dyDescent="0.25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</row>
    <row r="168" spans="1:25" x14ac:dyDescent="0.25">
      <c r="A168" s="157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</row>
    <row r="169" spans="1:25" x14ac:dyDescent="0.25">
      <c r="A169" s="157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</row>
    <row r="170" spans="1:25" x14ac:dyDescent="0.25">
      <c r="A170" s="157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</row>
    <row r="171" spans="1:25" x14ac:dyDescent="0.25">
      <c r="A171" s="157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</row>
    <row r="173" spans="1:25" ht="15" customHeight="1" x14ac:dyDescent="0.25">
      <c r="A173" s="149" t="s">
        <v>69</v>
      </c>
      <c r="B173" s="149"/>
      <c r="C173" s="149"/>
      <c r="D173" s="149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</row>
    <row r="174" spans="1:25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</row>
    <row r="175" spans="1:25" x14ac:dyDescent="0.25">
      <c r="A175" s="160" t="s">
        <v>145</v>
      </c>
      <c r="B175" s="160"/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</row>
    <row r="176" spans="1:25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4" ht="15.75" thickBo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4" x14ac:dyDescent="0.25">
      <c r="C178" s="150" t="s">
        <v>0</v>
      </c>
      <c r="D178" s="151"/>
      <c r="E178" s="151"/>
      <c r="F178" s="151"/>
      <c r="G178" s="203" t="str">
        <f>CONCATENATE(Arkusz18!A2," - ",Arkusz18!B2," r.")</f>
        <v>01.04.2017 - 30.04.2017 r.</v>
      </c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4"/>
    </row>
    <row r="179" spans="1:24" ht="72" customHeight="1" x14ac:dyDescent="0.25">
      <c r="C179" s="201"/>
      <c r="D179" s="202"/>
      <c r="E179" s="202"/>
      <c r="F179" s="202"/>
      <c r="G179" s="120" t="s">
        <v>58</v>
      </c>
      <c r="H179" s="121"/>
      <c r="I179" s="122"/>
      <c r="J179" s="120" t="s">
        <v>59</v>
      </c>
      <c r="K179" s="121"/>
      <c r="L179" s="122"/>
      <c r="M179" s="120" t="s">
        <v>60</v>
      </c>
      <c r="N179" s="121"/>
      <c r="O179" s="122"/>
      <c r="P179" s="120" t="s">
        <v>72</v>
      </c>
      <c r="Q179" s="121"/>
      <c r="R179" s="122"/>
      <c r="S179" s="120" t="s">
        <v>61</v>
      </c>
      <c r="T179" s="121"/>
      <c r="U179" s="200"/>
    </row>
    <row r="180" spans="1:24" x14ac:dyDescent="0.25">
      <c r="C180" s="112" t="str">
        <f>Arkusz6!B2</f>
        <v>ROSJA</v>
      </c>
      <c r="D180" s="113"/>
      <c r="E180" s="113"/>
      <c r="F180" s="113"/>
      <c r="G180" s="96">
        <f>Arkusz6!C2</f>
        <v>2</v>
      </c>
      <c r="H180" s="96"/>
      <c r="I180" s="96"/>
      <c r="J180" s="96">
        <f>Arkusz6!D2</f>
        <v>1</v>
      </c>
      <c r="K180" s="96"/>
      <c r="L180" s="96"/>
      <c r="M180" s="96">
        <f>Arkusz6!E2</f>
        <v>0</v>
      </c>
      <c r="N180" s="96"/>
      <c r="O180" s="96"/>
      <c r="P180" s="96">
        <f>Arkusz6!F2</f>
        <v>107</v>
      </c>
      <c r="Q180" s="96"/>
      <c r="R180" s="96"/>
      <c r="S180" s="96">
        <f>Arkusz6!G2</f>
        <v>228</v>
      </c>
      <c r="T180" s="96"/>
      <c r="U180" s="96"/>
    </row>
    <row r="181" spans="1:24" ht="15" customHeight="1" x14ac:dyDescent="0.25">
      <c r="C181" s="164" t="str">
        <f>Arkusz6!B3</f>
        <v>UKRAINA</v>
      </c>
      <c r="D181" s="165"/>
      <c r="E181" s="165"/>
      <c r="F181" s="165"/>
      <c r="G181" s="111">
        <f>Arkusz6!C3</f>
        <v>13</v>
      </c>
      <c r="H181" s="111"/>
      <c r="I181" s="111"/>
      <c r="J181" s="111">
        <f>Arkusz6!D3</f>
        <v>28</v>
      </c>
      <c r="K181" s="111"/>
      <c r="L181" s="111"/>
      <c r="M181" s="111">
        <f>Arkusz6!E3</f>
        <v>0</v>
      </c>
      <c r="N181" s="111"/>
      <c r="O181" s="111"/>
      <c r="P181" s="111">
        <f>Arkusz6!F3</f>
        <v>23</v>
      </c>
      <c r="Q181" s="111"/>
      <c r="R181" s="111"/>
      <c r="S181" s="111">
        <f>Arkusz6!G3</f>
        <v>16</v>
      </c>
      <c r="T181" s="111"/>
      <c r="U181" s="111"/>
    </row>
    <row r="182" spans="1:24" ht="15" customHeight="1" x14ac:dyDescent="0.25">
      <c r="C182" s="112" t="str">
        <f>Arkusz6!B4</f>
        <v>TADŻYKISTAN</v>
      </c>
      <c r="D182" s="113"/>
      <c r="E182" s="113"/>
      <c r="F182" s="113"/>
      <c r="G182" s="96">
        <f>Arkusz6!C4</f>
        <v>0</v>
      </c>
      <c r="H182" s="96"/>
      <c r="I182" s="96"/>
      <c r="J182" s="96">
        <f>Arkusz6!D4</f>
        <v>0</v>
      </c>
      <c r="K182" s="96"/>
      <c r="L182" s="96"/>
      <c r="M182" s="96">
        <f>Arkusz6!E4</f>
        <v>0</v>
      </c>
      <c r="N182" s="96"/>
      <c r="O182" s="96"/>
      <c r="P182" s="96">
        <f>Arkusz6!F4</f>
        <v>18</v>
      </c>
      <c r="Q182" s="96"/>
      <c r="R182" s="96"/>
      <c r="S182" s="96">
        <f>Arkusz6!G4</f>
        <v>5</v>
      </c>
      <c r="T182" s="96"/>
      <c r="U182" s="96"/>
    </row>
    <row r="183" spans="1:24" ht="15" customHeight="1" x14ac:dyDescent="0.25">
      <c r="C183" s="164" t="str">
        <f>Arkusz6!B5</f>
        <v>ARMENIA</v>
      </c>
      <c r="D183" s="165"/>
      <c r="E183" s="165"/>
      <c r="F183" s="165"/>
      <c r="G183" s="111">
        <f>Arkusz6!C5</f>
        <v>0</v>
      </c>
      <c r="H183" s="111"/>
      <c r="I183" s="111"/>
      <c r="J183" s="111">
        <f>Arkusz6!D5</f>
        <v>0</v>
      </c>
      <c r="K183" s="111"/>
      <c r="L183" s="111"/>
      <c r="M183" s="111">
        <f>Arkusz6!E5</f>
        <v>0</v>
      </c>
      <c r="N183" s="111"/>
      <c r="O183" s="111"/>
      <c r="P183" s="111">
        <f>Arkusz6!F5</f>
        <v>18</v>
      </c>
      <c r="Q183" s="111"/>
      <c r="R183" s="111"/>
      <c r="S183" s="111">
        <f>Arkusz6!G5</f>
        <v>4</v>
      </c>
      <c r="T183" s="111"/>
      <c r="U183" s="111"/>
    </row>
    <row r="184" spans="1:24" ht="15" customHeight="1" x14ac:dyDescent="0.25">
      <c r="C184" s="112" t="str">
        <f>Arkusz6!B6</f>
        <v>SYRIA</v>
      </c>
      <c r="D184" s="113"/>
      <c r="E184" s="113"/>
      <c r="F184" s="113"/>
      <c r="G184" s="96">
        <f>Arkusz6!C6</f>
        <v>5</v>
      </c>
      <c r="H184" s="96"/>
      <c r="I184" s="96"/>
      <c r="J184" s="96">
        <f>Arkusz6!D6</f>
        <v>0</v>
      </c>
      <c r="K184" s="96"/>
      <c r="L184" s="96"/>
      <c r="M184" s="96">
        <f>Arkusz6!E6</f>
        <v>0</v>
      </c>
      <c r="N184" s="96"/>
      <c r="O184" s="96"/>
      <c r="P184" s="96">
        <f>Arkusz6!F6</f>
        <v>0</v>
      </c>
      <c r="Q184" s="96"/>
      <c r="R184" s="96"/>
      <c r="S184" s="96">
        <f>Arkusz6!G6</f>
        <v>3</v>
      </c>
      <c r="T184" s="96"/>
      <c r="U184" s="96"/>
    </row>
    <row r="185" spans="1:24" ht="15" customHeight="1" thickBot="1" x14ac:dyDescent="0.3">
      <c r="C185" s="198" t="str">
        <f>Arkusz6!B7</f>
        <v>Pozostałe</v>
      </c>
      <c r="D185" s="199"/>
      <c r="E185" s="199"/>
      <c r="F185" s="199"/>
      <c r="G185" s="119">
        <f>Arkusz6!C7</f>
        <v>0</v>
      </c>
      <c r="H185" s="119"/>
      <c r="I185" s="119"/>
      <c r="J185" s="119">
        <f>Arkusz6!D7</f>
        <v>1</v>
      </c>
      <c r="K185" s="119"/>
      <c r="L185" s="119"/>
      <c r="M185" s="119">
        <f>Arkusz6!E7</f>
        <v>0</v>
      </c>
      <c r="N185" s="119"/>
      <c r="O185" s="119"/>
      <c r="P185" s="119">
        <f>Arkusz6!F7</f>
        <v>23</v>
      </c>
      <c r="Q185" s="119"/>
      <c r="R185" s="119"/>
      <c r="S185" s="119">
        <f>Arkusz6!G7</f>
        <v>10</v>
      </c>
      <c r="T185" s="119"/>
      <c r="U185" s="119"/>
    </row>
    <row r="186" spans="1:24" ht="15.75" thickBot="1" x14ac:dyDescent="0.3">
      <c r="C186" s="196" t="s">
        <v>1</v>
      </c>
      <c r="D186" s="197"/>
      <c r="E186" s="197"/>
      <c r="F186" s="197"/>
      <c r="G186" s="183">
        <f>SUM(G180:I185)</f>
        <v>20</v>
      </c>
      <c r="H186" s="183"/>
      <c r="I186" s="183"/>
      <c r="J186" s="183">
        <f t="shared" ref="J186" si="1">SUM(J180:L185)</f>
        <v>30</v>
      </c>
      <c r="K186" s="183"/>
      <c r="L186" s="183"/>
      <c r="M186" s="183">
        <f t="shared" ref="M186" si="2">SUM(M180:O185)</f>
        <v>0</v>
      </c>
      <c r="N186" s="183"/>
      <c r="O186" s="183"/>
      <c r="P186" s="183">
        <f t="shared" ref="P186" si="3">SUM(P180:R185)</f>
        <v>189</v>
      </c>
      <c r="Q186" s="183"/>
      <c r="R186" s="183"/>
      <c r="S186" s="183">
        <f>SUM(S180:U185)</f>
        <v>266</v>
      </c>
      <c r="T186" s="183"/>
      <c r="U186" s="185"/>
      <c r="W186" s="317"/>
      <c r="X186" s="316"/>
    </row>
    <row r="189" spans="1:24" ht="15.75" thickBot="1" x14ac:dyDescent="0.3"/>
    <row r="190" spans="1:24" ht="15" customHeight="1" x14ac:dyDescent="0.25">
      <c r="C190" s="150" t="s">
        <v>0</v>
      </c>
      <c r="D190" s="151"/>
      <c r="E190" s="151"/>
      <c r="F190" s="151"/>
      <c r="G190" s="203" t="str">
        <f>CONCATENATE(Arkusz18!C2," - ",Arkusz18!B2," r.")</f>
        <v>01.01.2017 - 30.04.2017 r.</v>
      </c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4"/>
    </row>
    <row r="191" spans="1:24" ht="70.5" customHeight="1" x14ac:dyDescent="0.25">
      <c r="C191" s="201"/>
      <c r="D191" s="202"/>
      <c r="E191" s="202"/>
      <c r="F191" s="202"/>
      <c r="G191" s="120" t="s">
        <v>58</v>
      </c>
      <c r="H191" s="121"/>
      <c r="I191" s="122"/>
      <c r="J191" s="120" t="s">
        <v>59</v>
      </c>
      <c r="K191" s="121"/>
      <c r="L191" s="122"/>
      <c r="M191" s="120" t="s">
        <v>60</v>
      </c>
      <c r="N191" s="121"/>
      <c r="O191" s="122"/>
      <c r="P191" s="120" t="s">
        <v>72</v>
      </c>
      <c r="Q191" s="121"/>
      <c r="R191" s="122"/>
      <c r="S191" s="120" t="s">
        <v>61</v>
      </c>
      <c r="T191" s="121"/>
      <c r="U191" s="200"/>
    </row>
    <row r="192" spans="1:24" ht="15" customHeight="1" x14ac:dyDescent="0.25">
      <c r="C192" s="112" t="str">
        <f>Arkusz7!B2</f>
        <v>ROSJA</v>
      </c>
      <c r="D192" s="113"/>
      <c r="E192" s="113"/>
      <c r="F192" s="113"/>
      <c r="G192" s="96">
        <f>Arkusz7!C2</f>
        <v>12</v>
      </c>
      <c r="H192" s="96"/>
      <c r="I192" s="96"/>
      <c r="J192" s="96">
        <f>Arkusz7!D2</f>
        <v>25</v>
      </c>
      <c r="K192" s="96"/>
      <c r="L192" s="96"/>
      <c r="M192" s="96">
        <f>Arkusz7!E2</f>
        <v>0</v>
      </c>
      <c r="N192" s="96"/>
      <c r="O192" s="96"/>
      <c r="P192" s="96">
        <f>Arkusz7!F2</f>
        <v>575</v>
      </c>
      <c r="Q192" s="96"/>
      <c r="R192" s="96"/>
      <c r="S192" s="96">
        <f>Arkusz7!G2</f>
        <v>916</v>
      </c>
      <c r="T192" s="96"/>
      <c r="U192" s="96"/>
    </row>
    <row r="193" spans="3:25" ht="15" customHeight="1" x14ac:dyDescent="0.25">
      <c r="C193" s="164" t="str">
        <f>Arkusz7!B3</f>
        <v>UKRAINA</v>
      </c>
      <c r="D193" s="165"/>
      <c r="E193" s="165"/>
      <c r="F193" s="165"/>
      <c r="G193" s="111">
        <f>Arkusz7!C3</f>
        <v>23</v>
      </c>
      <c r="H193" s="111"/>
      <c r="I193" s="111"/>
      <c r="J193" s="111">
        <f>Arkusz7!D3</f>
        <v>76</v>
      </c>
      <c r="K193" s="111"/>
      <c r="L193" s="111"/>
      <c r="M193" s="111">
        <f>Arkusz7!E3</f>
        <v>0</v>
      </c>
      <c r="N193" s="111"/>
      <c r="O193" s="111"/>
      <c r="P193" s="111">
        <f>Arkusz7!F3</f>
        <v>159</v>
      </c>
      <c r="Q193" s="111"/>
      <c r="R193" s="111"/>
      <c r="S193" s="111">
        <f>Arkusz7!G3</f>
        <v>84</v>
      </c>
      <c r="T193" s="111"/>
      <c r="U193" s="111"/>
    </row>
    <row r="194" spans="3:25" ht="15" customHeight="1" x14ac:dyDescent="0.25">
      <c r="C194" s="112" t="str">
        <f>Arkusz7!B4</f>
        <v>TADŻYKISTAN</v>
      </c>
      <c r="D194" s="113"/>
      <c r="E194" s="113"/>
      <c r="F194" s="113"/>
      <c r="G194" s="96">
        <f>Arkusz7!C4</f>
        <v>0</v>
      </c>
      <c r="H194" s="96"/>
      <c r="I194" s="96"/>
      <c r="J194" s="96">
        <f>Arkusz7!D4</f>
        <v>2</v>
      </c>
      <c r="K194" s="96"/>
      <c r="L194" s="96"/>
      <c r="M194" s="96">
        <f>Arkusz7!E4</f>
        <v>0</v>
      </c>
      <c r="N194" s="96"/>
      <c r="O194" s="96"/>
      <c r="P194" s="96">
        <f>Arkusz7!F4</f>
        <v>67</v>
      </c>
      <c r="Q194" s="96"/>
      <c r="R194" s="96"/>
      <c r="S194" s="96">
        <f>Arkusz7!G4</f>
        <v>32</v>
      </c>
      <c r="T194" s="96"/>
      <c r="U194" s="96"/>
    </row>
    <row r="195" spans="3:25" ht="15" customHeight="1" x14ac:dyDescent="0.25">
      <c r="C195" s="164" t="str">
        <f>Arkusz7!B5</f>
        <v>ARMENIA</v>
      </c>
      <c r="D195" s="165"/>
      <c r="E195" s="165"/>
      <c r="F195" s="165"/>
      <c r="G195" s="111">
        <f>Arkusz7!C5</f>
        <v>0</v>
      </c>
      <c r="H195" s="111"/>
      <c r="I195" s="111"/>
      <c r="J195" s="111">
        <f>Arkusz7!D5</f>
        <v>0</v>
      </c>
      <c r="K195" s="111"/>
      <c r="L195" s="111"/>
      <c r="M195" s="111">
        <f>Arkusz7!E5</f>
        <v>0</v>
      </c>
      <c r="N195" s="111"/>
      <c r="O195" s="111"/>
      <c r="P195" s="111">
        <f>Arkusz7!F5</f>
        <v>24</v>
      </c>
      <c r="Q195" s="111"/>
      <c r="R195" s="111"/>
      <c r="S195" s="111">
        <f>Arkusz7!G5</f>
        <v>8</v>
      </c>
      <c r="T195" s="111"/>
      <c r="U195" s="111"/>
    </row>
    <row r="196" spans="3:25" ht="15" customHeight="1" x14ac:dyDescent="0.25">
      <c r="C196" s="112" t="str">
        <f>Arkusz7!B6</f>
        <v>GRUZJA</v>
      </c>
      <c r="D196" s="113"/>
      <c r="E196" s="113"/>
      <c r="F196" s="113"/>
      <c r="G196" s="96">
        <f>Arkusz7!C6</f>
        <v>0</v>
      </c>
      <c r="H196" s="96"/>
      <c r="I196" s="96"/>
      <c r="J196" s="96">
        <f>Arkusz7!D6</f>
        <v>0</v>
      </c>
      <c r="K196" s="96"/>
      <c r="L196" s="96"/>
      <c r="M196" s="96">
        <f>Arkusz7!E6</f>
        <v>0</v>
      </c>
      <c r="N196" s="96"/>
      <c r="O196" s="96"/>
      <c r="P196" s="96">
        <f>Arkusz7!F6</f>
        <v>10</v>
      </c>
      <c r="Q196" s="96"/>
      <c r="R196" s="96"/>
      <c r="S196" s="96">
        <f>Arkusz7!G6</f>
        <v>15</v>
      </c>
      <c r="T196" s="96"/>
      <c r="U196" s="96"/>
    </row>
    <row r="197" spans="3:25" ht="15" customHeight="1" thickBot="1" x14ac:dyDescent="0.3">
      <c r="C197" s="198" t="str">
        <f>Arkusz7!B7</f>
        <v>Pozostałe</v>
      </c>
      <c r="D197" s="199"/>
      <c r="E197" s="199"/>
      <c r="F197" s="199"/>
      <c r="G197" s="119">
        <f>Arkusz7!C7</f>
        <v>20</v>
      </c>
      <c r="H197" s="119"/>
      <c r="I197" s="119"/>
      <c r="J197" s="119">
        <f>Arkusz7!D7</f>
        <v>4</v>
      </c>
      <c r="K197" s="119"/>
      <c r="L197" s="119"/>
      <c r="M197" s="119">
        <f>Arkusz7!E7</f>
        <v>3</v>
      </c>
      <c r="N197" s="119"/>
      <c r="O197" s="119"/>
      <c r="P197" s="119">
        <f>Arkusz7!F7</f>
        <v>75</v>
      </c>
      <c r="Q197" s="119"/>
      <c r="R197" s="119"/>
      <c r="S197" s="119">
        <f>Arkusz7!G7</f>
        <v>98</v>
      </c>
      <c r="T197" s="119"/>
      <c r="U197" s="119"/>
    </row>
    <row r="198" spans="3:25" ht="15" customHeight="1" thickBot="1" x14ac:dyDescent="0.3">
      <c r="C198" s="196" t="s">
        <v>1</v>
      </c>
      <c r="D198" s="197"/>
      <c r="E198" s="197"/>
      <c r="F198" s="197"/>
      <c r="G198" s="183">
        <f>SUM(G192:I197)</f>
        <v>55</v>
      </c>
      <c r="H198" s="183"/>
      <c r="I198" s="183"/>
      <c r="J198" s="183">
        <f t="shared" ref="J198" si="4">SUM(J192:L197)</f>
        <v>107</v>
      </c>
      <c r="K198" s="183"/>
      <c r="L198" s="183"/>
      <c r="M198" s="183">
        <f t="shared" ref="M198" si="5">SUM(M192:O197)</f>
        <v>3</v>
      </c>
      <c r="N198" s="183"/>
      <c r="O198" s="183"/>
      <c r="P198" s="183">
        <f t="shared" ref="P198" si="6">SUM(P192:R197)</f>
        <v>910</v>
      </c>
      <c r="Q198" s="183"/>
      <c r="R198" s="183"/>
      <c r="S198" s="183">
        <f>SUM(S192:U197)</f>
        <v>1153</v>
      </c>
      <c r="T198" s="183"/>
      <c r="U198" s="185"/>
    </row>
    <row r="200" spans="3:25" s="63" customFormat="1" x14ac:dyDescent="0.25">
      <c r="Y200" s="6"/>
    </row>
    <row r="201" spans="3:25" s="63" customFormat="1" x14ac:dyDescent="0.25">
      <c r="Y201" s="6"/>
    </row>
    <row r="202" spans="3:25" s="63" customFormat="1" x14ac:dyDescent="0.25">
      <c r="Y202" s="6"/>
    </row>
    <row r="203" spans="3:25" s="63" customFormat="1" x14ac:dyDescent="0.25">
      <c r="Y203" s="6"/>
    </row>
    <row r="204" spans="3:25" s="63" customFormat="1" x14ac:dyDescent="0.25">
      <c r="Y204" s="6"/>
    </row>
    <row r="205" spans="3:25" s="63" customFormat="1" x14ac:dyDescent="0.25">
      <c r="Y205" s="6"/>
    </row>
    <row r="206" spans="3:25" s="63" customFormat="1" x14ac:dyDescent="0.25">
      <c r="Y206" s="6"/>
    </row>
    <row r="208" spans="3:25" s="66" customFormat="1" x14ac:dyDescent="0.25">
      <c r="Y208" s="6"/>
    </row>
    <row r="209" spans="1:25" x14ac:dyDescent="0.25">
      <c r="A209" s="156" t="s">
        <v>168</v>
      </c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  <c r="W209" s="157"/>
      <c r="X209" s="157"/>
      <c r="Y209" s="157"/>
    </row>
    <row r="210" spans="1:25" x14ac:dyDescent="0.25">
      <c r="A210" s="157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</row>
    <row r="211" spans="1:25" s="58" customFormat="1" x14ac:dyDescent="0.25">
      <c r="A211" s="157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7"/>
      <c r="U211" s="157"/>
      <c r="V211" s="157"/>
      <c r="W211" s="157"/>
      <c r="X211" s="157"/>
      <c r="Y211" s="157"/>
    </row>
    <row r="212" spans="1:25" s="58" customFormat="1" x14ac:dyDescent="0.25">
      <c r="A212" s="157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7"/>
    </row>
    <row r="213" spans="1:25" s="58" customFormat="1" x14ac:dyDescent="0.25">
      <c r="A213" s="157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  <c r="V213" s="157"/>
      <c r="W213" s="157"/>
      <c r="X213" s="157"/>
      <c r="Y213" s="157"/>
    </row>
    <row r="214" spans="1:25" s="58" customFormat="1" x14ac:dyDescent="0.25">
      <c r="A214" s="157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  <c r="T214" s="157"/>
      <c r="U214" s="157"/>
      <c r="V214" s="157"/>
      <c r="W214" s="157"/>
      <c r="X214" s="157"/>
      <c r="Y214" s="157"/>
    </row>
    <row r="215" spans="1:25" s="58" customFormat="1" x14ac:dyDescent="0.25">
      <c r="A215" s="157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157"/>
      <c r="W215" s="157"/>
      <c r="X215" s="157"/>
      <c r="Y215" s="157"/>
    </row>
    <row r="216" spans="1:25" s="58" customFormat="1" x14ac:dyDescent="0.25">
      <c r="A216" s="157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  <c r="V216" s="157"/>
      <c r="W216" s="157"/>
      <c r="X216" s="157"/>
      <c r="Y216" s="157"/>
    </row>
    <row r="217" spans="1:25" s="58" customFormat="1" x14ac:dyDescent="0.25">
      <c r="A217" s="157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  <c r="V217" s="157"/>
      <c r="W217" s="157"/>
      <c r="X217" s="157"/>
      <c r="Y217" s="157"/>
    </row>
    <row r="218" spans="1:25" s="58" customFormat="1" x14ac:dyDescent="0.25">
      <c r="A218" s="157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  <c r="W218" s="157"/>
      <c r="X218" s="157"/>
      <c r="Y218" s="157"/>
    </row>
    <row r="219" spans="1:25" s="58" customFormat="1" x14ac:dyDescent="0.25">
      <c r="A219" s="157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</row>
    <row r="220" spans="1:25" s="58" customFormat="1" x14ac:dyDescent="0.25">
      <c r="A220" s="157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  <c r="W220" s="157"/>
      <c r="X220" s="157"/>
      <c r="Y220" s="157"/>
    </row>
    <row r="221" spans="1:25" s="58" customFormat="1" x14ac:dyDescent="0.25">
      <c r="A221" s="157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  <c r="Y221" s="157"/>
    </row>
    <row r="222" spans="1:25" s="58" customFormat="1" x14ac:dyDescent="0.25">
      <c r="A222" s="157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</row>
    <row r="223" spans="1:25" s="58" customFormat="1" x14ac:dyDescent="0.25">
      <c r="A223" s="157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  <c r="V223" s="157"/>
      <c r="W223" s="157"/>
      <c r="X223" s="157"/>
      <c r="Y223" s="157"/>
    </row>
    <row r="224" spans="1:25" s="58" customFormat="1" x14ac:dyDescent="0.25">
      <c r="A224" s="157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157"/>
      <c r="U224" s="157"/>
      <c r="V224" s="157"/>
      <c r="W224" s="157"/>
      <c r="X224" s="157"/>
      <c r="Y224" s="157"/>
    </row>
    <row r="225" spans="1:25" x14ac:dyDescent="0.25">
      <c r="A225" s="157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  <c r="V225" s="157"/>
      <c r="W225" s="157"/>
      <c r="X225" s="157"/>
      <c r="Y225" s="157"/>
    </row>
    <row r="226" spans="1:25" x14ac:dyDescent="0.25">
      <c r="A226" s="157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57"/>
      <c r="W226" s="157"/>
      <c r="X226" s="157"/>
      <c r="Y226" s="157"/>
    </row>
    <row r="227" spans="1:25" x14ac:dyDescent="0.25">
      <c r="A227" s="157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  <c r="W227" s="157"/>
      <c r="X227" s="157"/>
      <c r="Y227" s="157"/>
    </row>
    <row r="228" spans="1:25" x14ac:dyDescent="0.25">
      <c r="A228" s="157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  <c r="V228" s="157"/>
      <c r="W228" s="157"/>
      <c r="X228" s="157"/>
      <c r="Y228" s="157"/>
    </row>
    <row r="229" spans="1:25" s="61" customFormat="1" x14ac:dyDescent="0.25">
      <c r="A229" s="157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  <c r="W229" s="157"/>
      <c r="X229" s="157"/>
      <c r="Y229" s="157"/>
    </row>
    <row r="230" spans="1:25" s="67" customFormat="1" x14ac:dyDescent="0.25">
      <c r="A230" s="157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7"/>
      <c r="U230" s="157"/>
      <c r="V230" s="157"/>
      <c r="W230" s="157"/>
      <c r="X230" s="157"/>
      <c r="Y230" s="157"/>
    </row>
    <row r="231" spans="1:25" s="67" customFormat="1" x14ac:dyDescent="0.25">
      <c r="A231" s="157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</row>
    <row r="232" spans="1:25" s="67" customFormat="1" x14ac:dyDescent="0.25">
      <c r="A232" s="157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  <c r="Y232" s="157"/>
    </row>
    <row r="233" spans="1:25" s="67" customFormat="1" x14ac:dyDescent="0.25">
      <c r="A233" s="157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  <c r="W233" s="157"/>
      <c r="X233" s="157"/>
      <c r="Y233" s="157"/>
    </row>
    <row r="234" spans="1:25" s="67" customFormat="1" x14ac:dyDescent="0.25">
      <c r="A234" s="157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  <c r="Y234" s="157"/>
    </row>
    <row r="235" spans="1:25" s="67" customFormat="1" x14ac:dyDescent="0.25">
      <c r="A235" s="157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  <c r="Y235" s="157"/>
    </row>
    <row r="236" spans="1:25" s="67" customFormat="1" x14ac:dyDescent="0.25">
      <c r="A236" s="157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  <c r="V236" s="157"/>
      <c r="W236" s="157"/>
      <c r="X236" s="157"/>
      <c r="Y236" s="157"/>
    </row>
    <row r="237" spans="1:25" s="61" customFormat="1" x14ac:dyDescent="0.25">
      <c r="A237" s="157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57"/>
      <c r="T237" s="157"/>
      <c r="U237" s="157"/>
      <c r="V237" s="157"/>
      <c r="W237" s="157"/>
      <c r="X237" s="157"/>
      <c r="Y237" s="157"/>
    </row>
    <row r="238" spans="1:25" x14ac:dyDescent="0.25">
      <c r="A238" s="157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  <c r="V238" s="157"/>
      <c r="W238" s="157"/>
      <c r="X238" s="157"/>
      <c r="Y238" s="157"/>
    </row>
    <row r="242" spans="1:25" ht="15" customHeight="1" x14ac:dyDescent="0.25">
      <c r="A242" s="160" t="s">
        <v>146</v>
      </c>
      <c r="B242" s="160"/>
      <c r="C242" s="160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</row>
    <row r="243" spans="1:25" x14ac:dyDescent="0.25">
      <c r="A243" s="160"/>
      <c r="B243" s="160"/>
      <c r="C243" s="160"/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</row>
    <row r="244" spans="1:25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5" ht="15.75" thickBot="1" x14ac:dyDescent="0.3"/>
    <row r="246" spans="1:25" ht="27" customHeight="1" x14ac:dyDescent="0.25">
      <c r="B246" s="150" t="s">
        <v>8</v>
      </c>
      <c r="C246" s="151"/>
      <c r="D246" s="151"/>
      <c r="E246" s="151"/>
      <c r="F246" s="151"/>
      <c r="G246" s="151"/>
      <c r="H246" s="151"/>
      <c r="I246" s="151"/>
      <c r="J246" s="184" t="str">
        <f>Arkusz8!C6</f>
        <v>27.03.2017 - 02.04.2017</v>
      </c>
      <c r="K246" s="184"/>
      <c r="L246" s="184"/>
      <c r="M246" s="184" t="str">
        <f>Arkusz8!C10</f>
        <v>03.04.2017 - 09.04.2017</v>
      </c>
      <c r="N246" s="184"/>
      <c r="O246" s="184"/>
      <c r="P246" s="184" t="str">
        <f>Arkusz8!C9</f>
        <v>10.04.2017 - 16.04.2017</v>
      </c>
      <c r="Q246" s="184"/>
      <c r="R246" s="184"/>
      <c r="S246" s="184" t="str">
        <f>Arkusz8!C8</f>
        <v>17.04.2017 - 23.04.2017</v>
      </c>
      <c r="T246" s="184"/>
      <c r="U246" s="184"/>
      <c r="V246" s="184" t="str">
        <f>Arkusz8!C7</f>
        <v>24.04.2017 - 30.04.2017</v>
      </c>
      <c r="W246" s="184"/>
      <c r="X246" s="253"/>
    </row>
    <row r="247" spans="1:25" ht="15" customHeight="1" x14ac:dyDescent="0.25">
      <c r="B247" s="99" t="s">
        <v>28</v>
      </c>
      <c r="C247" s="100"/>
      <c r="D247" s="100"/>
      <c r="E247" s="100"/>
      <c r="F247" s="100"/>
      <c r="G247" s="100"/>
      <c r="H247" s="100"/>
      <c r="I247" s="100"/>
      <c r="J247" s="110">
        <f>Arkusz8!A6</f>
        <v>1940</v>
      </c>
      <c r="K247" s="110"/>
      <c r="L247" s="110"/>
      <c r="M247" s="110">
        <f>Arkusz8!A5</f>
        <v>1955</v>
      </c>
      <c r="N247" s="110"/>
      <c r="O247" s="110"/>
      <c r="P247" s="110">
        <f>Arkusz8!A4</f>
        <v>1885</v>
      </c>
      <c r="Q247" s="110"/>
      <c r="R247" s="110"/>
      <c r="S247" s="110">
        <f>Arkusz8!A3</f>
        <v>1879</v>
      </c>
      <c r="T247" s="110"/>
      <c r="U247" s="110"/>
      <c r="V247" s="110">
        <f>Arkusz8!A2</f>
        <v>1879</v>
      </c>
      <c r="W247" s="110"/>
      <c r="X247" s="252"/>
      <c r="Y247" s="64"/>
    </row>
    <row r="248" spans="1:25" x14ac:dyDescent="0.25">
      <c r="B248" s="97" t="s">
        <v>5</v>
      </c>
      <c r="C248" s="98"/>
      <c r="D248" s="98"/>
      <c r="E248" s="98"/>
      <c r="F248" s="98"/>
      <c r="G248" s="98"/>
      <c r="H248" s="98"/>
      <c r="I248" s="98"/>
      <c r="J248" s="96">
        <f>Arkusz8!A11</f>
        <v>2296</v>
      </c>
      <c r="K248" s="96"/>
      <c r="L248" s="96"/>
      <c r="M248" s="96">
        <f>Arkusz8!A10</f>
        <v>2281</v>
      </c>
      <c r="N248" s="96"/>
      <c r="O248" s="96"/>
      <c r="P248" s="96">
        <f>Arkusz8!A9</f>
        <v>2268</v>
      </c>
      <c r="Q248" s="96"/>
      <c r="R248" s="96"/>
      <c r="S248" s="96">
        <f>Arkusz8!A8</f>
        <v>2242</v>
      </c>
      <c r="T248" s="96"/>
      <c r="U248" s="96"/>
      <c r="V248" s="96">
        <f>Arkusz8!A7</f>
        <v>2259</v>
      </c>
      <c r="W248" s="96"/>
      <c r="X248" s="192"/>
      <c r="Y248" s="64"/>
    </row>
    <row r="249" spans="1:25" ht="15" customHeight="1" x14ac:dyDescent="0.25">
      <c r="B249" s="99" t="s">
        <v>6</v>
      </c>
      <c r="C249" s="100"/>
      <c r="D249" s="100"/>
      <c r="E249" s="100"/>
      <c r="F249" s="100"/>
      <c r="G249" s="100"/>
      <c r="H249" s="100"/>
      <c r="I249" s="100"/>
      <c r="J249" s="110">
        <f>Arkusz8!A16</f>
        <v>97</v>
      </c>
      <c r="K249" s="110"/>
      <c r="L249" s="110"/>
      <c r="M249" s="110">
        <f>Arkusz8!A15</f>
        <v>104</v>
      </c>
      <c r="N249" s="110"/>
      <c r="O249" s="110"/>
      <c r="P249" s="110">
        <f>Arkusz8!A14</f>
        <v>120</v>
      </c>
      <c r="Q249" s="110"/>
      <c r="R249" s="110"/>
      <c r="S249" s="110">
        <f>Arkusz8!A13</f>
        <v>75</v>
      </c>
      <c r="T249" s="110"/>
      <c r="U249" s="110"/>
      <c r="V249" s="110">
        <f>Arkusz8!A12</f>
        <v>79</v>
      </c>
      <c r="W249" s="110"/>
      <c r="X249" s="252"/>
      <c r="Y249" s="64"/>
    </row>
    <row r="250" spans="1:25" ht="15" customHeight="1" x14ac:dyDescent="0.25">
      <c r="B250" s="193" t="s">
        <v>7</v>
      </c>
      <c r="C250" s="194"/>
      <c r="D250" s="194"/>
      <c r="E250" s="194"/>
      <c r="F250" s="194"/>
      <c r="G250" s="194"/>
      <c r="H250" s="194"/>
      <c r="I250" s="194"/>
      <c r="J250" s="96">
        <f>Arkusz8!A21</f>
        <v>82</v>
      </c>
      <c r="K250" s="96"/>
      <c r="L250" s="96"/>
      <c r="M250" s="96">
        <f>Arkusz8!A20</f>
        <v>92</v>
      </c>
      <c r="N250" s="96"/>
      <c r="O250" s="96"/>
      <c r="P250" s="96">
        <f>Arkusz8!A19</f>
        <v>48</v>
      </c>
      <c r="Q250" s="96"/>
      <c r="R250" s="96"/>
      <c r="S250" s="96">
        <f>Arkusz8!A18</f>
        <v>59</v>
      </c>
      <c r="T250" s="96"/>
      <c r="U250" s="96"/>
      <c r="V250" s="96">
        <f>Arkusz8!A17</f>
        <v>88</v>
      </c>
      <c r="W250" s="96"/>
      <c r="X250" s="192"/>
      <c r="Y250" s="64"/>
    </row>
    <row r="251" spans="1:25" ht="15" customHeight="1" thickBot="1" x14ac:dyDescent="0.3">
      <c r="B251" s="114" t="s">
        <v>93</v>
      </c>
      <c r="C251" s="115"/>
      <c r="D251" s="115"/>
      <c r="E251" s="115"/>
      <c r="F251" s="115"/>
      <c r="G251" s="115"/>
      <c r="H251" s="115"/>
      <c r="I251" s="115"/>
      <c r="J251" s="191">
        <f>Arkusz8!A26</f>
        <v>1</v>
      </c>
      <c r="K251" s="191"/>
      <c r="L251" s="191"/>
      <c r="M251" s="191">
        <f>Arkusz8!A25</f>
        <v>1</v>
      </c>
      <c r="N251" s="191"/>
      <c r="O251" s="191"/>
      <c r="P251" s="191">
        <f>Arkusz8!A24</f>
        <v>1</v>
      </c>
      <c r="Q251" s="191"/>
      <c r="R251" s="191"/>
      <c r="S251" s="191">
        <f>Arkusz8!A23</f>
        <v>1</v>
      </c>
      <c r="T251" s="191"/>
      <c r="U251" s="191"/>
      <c r="V251" s="191">
        <f>Arkusz8!A22</f>
        <v>1</v>
      </c>
      <c r="W251" s="191"/>
      <c r="X251" s="195"/>
      <c r="Y251" s="64"/>
    </row>
    <row r="252" spans="1:25" ht="15" customHeight="1" thickBot="1" x14ac:dyDescent="0.3">
      <c r="B252" s="254" t="s">
        <v>94</v>
      </c>
      <c r="C252" s="255"/>
      <c r="D252" s="255"/>
      <c r="E252" s="255"/>
      <c r="F252" s="255"/>
      <c r="G252" s="255"/>
      <c r="H252" s="255"/>
      <c r="I252" s="255"/>
      <c r="J252" s="243">
        <f>SUM(J247,J248,J251)</f>
        <v>4237</v>
      </c>
      <c r="K252" s="243"/>
      <c r="L252" s="243"/>
      <c r="M252" s="243">
        <f>SUM(M247,M248,M251)</f>
        <v>4237</v>
      </c>
      <c r="N252" s="243"/>
      <c r="O252" s="243"/>
      <c r="P252" s="243">
        <f>SUM(P247,P248,P251)</f>
        <v>4154</v>
      </c>
      <c r="Q252" s="243"/>
      <c r="R252" s="243"/>
      <c r="S252" s="243">
        <f>SUM(S247,S248,S251)</f>
        <v>4122</v>
      </c>
      <c r="T252" s="243"/>
      <c r="U252" s="243"/>
      <c r="V252" s="243">
        <f>SUM(V247,V248,V251)</f>
        <v>4139</v>
      </c>
      <c r="W252" s="243"/>
      <c r="X252" s="244"/>
      <c r="Y252" s="64"/>
    </row>
    <row r="253" spans="1:25" s="44" customFormat="1" ht="15" customHeight="1" x14ac:dyDescent="0.25">
      <c r="B253" s="46"/>
      <c r="C253" s="46"/>
      <c r="D253" s="46"/>
      <c r="E253" s="46"/>
      <c r="F253" s="46"/>
      <c r="G253" s="46"/>
      <c r="H253" s="46"/>
      <c r="I253" s="46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6"/>
    </row>
    <row r="254" spans="1:25" s="44" customFormat="1" ht="15" customHeight="1" x14ac:dyDescent="0.25">
      <c r="B254" s="46"/>
      <c r="C254" s="46"/>
      <c r="D254" s="46"/>
      <c r="E254" s="46"/>
      <c r="F254" s="46"/>
      <c r="G254" s="46"/>
      <c r="H254" s="46"/>
      <c r="I254" s="46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6"/>
    </row>
    <row r="269" spans="1:2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5" x14ac:dyDescent="0.25">
      <c r="A273" s="186" t="s">
        <v>161</v>
      </c>
      <c r="B273" s="182"/>
      <c r="C273" s="182"/>
      <c r="D273" s="182"/>
      <c r="E273" s="182"/>
      <c r="F273" s="182"/>
      <c r="G273" s="182"/>
      <c r="H273" s="182"/>
      <c r="I273" s="182"/>
      <c r="J273" s="182"/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182"/>
      <c r="W273" s="182"/>
      <c r="X273" s="182"/>
      <c r="Y273" s="182"/>
    </row>
    <row r="274" spans="1:25" x14ac:dyDescent="0.25">
      <c r="A274" s="182"/>
      <c r="B274" s="182"/>
      <c r="C274" s="182"/>
      <c r="D274" s="182"/>
      <c r="E274" s="182"/>
      <c r="F274" s="182"/>
      <c r="G274" s="182"/>
      <c r="H274" s="182"/>
      <c r="I274" s="182"/>
      <c r="J274" s="182"/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182"/>
      <c r="W274" s="182"/>
      <c r="X274" s="182"/>
      <c r="Y274" s="182"/>
    </row>
    <row r="275" spans="1:25" x14ac:dyDescent="0.25">
      <c r="A275" s="182"/>
      <c r="B275" s="182"/>
      <c r="C275" s="182"/>
      <c r="D275" s="182"/>
      <c r="E275" s="182"/>
      <c r="F275" s="182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182"/>
      <c r="W275" s="182"/>
      <c r="X275" s="182"/>
      <c r="Y275" s="182"/>
    </row>
    <row r="276" spans="1:25" x14ac:dyDescent="0.25">
      <c r="A276" s="182"/>
      <c r="B276" s="182"/>
      <c r="C276" s="182"/>
      <c r="D276" s="182"/>
      <c r="E276" s="182"/>
      <c r="F276" s="182"/>
      <c r="G276" s="182"/>
      <c r="H276" s="182"/>
      <c r="I276" s="182"/>
      <c r="J276" s="182"/>
      <c r="K276" s="182"/>
      <c r="L276" s="182"/>
      <c r="M276" s="182"/>
      <c r="N276" s="182"/>
      <c r="O276" s="182"/>
      <c r="P276" s="182"/>
      <c r="Q276" s="182"/>
      <c r="R276" s="182"/>
      <c r="S276" s="182"/>
      <c r="T276" s="182"/>
      <c r="U276" s="182"/>
      <c r="V276" s="182"/>
      <c r="W276" s="182"/>
      <c r="X276" s="182"/>
      <c r="Y276" s="182"/>
    </row>
    <row r="277" spans="1:25" x14ac:dyDescent="0.25">
      <c r="A277" s="182"/>
      <c r="B277" s="182"/>
      <c r="C277" s="182"/>
      <c r="D277" s="182"/>
      <c r="E277" s="182"/>
      <c r="F277" s="182"/>
      <c r="G277" s="182"/>
      <c r="H277" s="182"/>
      <c r="I277" s="182"/>
      <c r="J277" s="182"/>
      <c r="K277" s="182"/>
      <c r="L277" s="182"/>
      <c r="M277" s="182"/>
      <c r="N277" s="182"/>
      <c r="O277" s="182"/>
      <c r="P277" s="182"/>
      <c r="Q277" s="182"/>
      <c r="R277" s="182"/>
      <c r="S277" s="182"/>
      <c r="T277" s="182"/>
      <c r="U277" s="182"/>
      <c r="V277" s="182"/>
      <c r="W277" s="182"/>
      <c r="X277" s="182"/>
      <c r="Y277" s="182"/>
    </row>
    <row r="278" spans="1:25" x14ac:dyDescent="0.25">
      <c r="A278" s="182"/>
      <c r="B278" s="182"/>
      <c r="C278" s="182"/>
      <c r="D278" s="182"/>
      <c r="E278" s="182"/>
      <c r="F278" s="182"/>
      <c r="G278" s="182"/>
      <c r="H278" s="182"/>
      <c r="I278" s="182"/>
      <c r="J278" s="182"/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182"/>
      <c r="W278" s="182"/>
      <c r="X278" s="182"/>
      <c r="Y278" s="182"/>
    </row>
    <row r="279" spans="1:25" x14ac:dyDescent="0.25">
      <c r="A279" s="182"/>
      <c r="B279" s="182"/>
      <c r="C279" s="182"/>
      <c r="D279" s="182"/>
      <c r="E279" s="182"/>
      <c r="F279" s="182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182"/>
      <c r="X279" s="182"/>
      <c r="Y279" s="182"/>
    </row>
    <row r="280" spans="1:25" x14ac:dyDescent="0.25">
      <c r="A280" s="182"/>
      <c r="B280" s="182"/>
      <c r="C280" s="182"/>
      <c r="D280" s="182"/>
      <c r="E280" s="182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2"/>
    </row>
    <row r="281" spans="1:25" x14ac:dyDescent="0.25">
      <c r="A281" s="182"/>
      <c r="B281" s="182"/>
      <c r="C281" s="182"/>
      <c r="D281" s="182"/>
      <c r="E281" s="182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2"/>
    </row>
    <row r="282" spans="1:25" x14ac:dyDescent="0.25">
      <c r="A282" s="182"/>
      <c r="B282" s="182"/>
      <c r="C282" s="182"/>
      <c r="D282" s="182"/>
      <c r="E282" s="182"/>
      <c r="F282" s="182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2"/>
    </row>
    <row r="283" spans="1:25" x14ac:dyDescent="0.25">
      <c r="A283" s="182"/>
      <c r="B283" s="182"/>
      <c r="C283" s="182"/>
      <c r="D283" s="182"/>
      <c r="E283" s="182"/>
      <c r="F283" s="182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2"/>
    </row>
    <row r="287" spans="1:25" s="66" customFormat="1" x14ac:dyDescent="0.25">
      <c r="Y287" s="6"/>
    </row>
    <row r="288" spans="1:25" ht="18" x14ac:dyDescent="0.25">
      <c r="A288" s="8" t="s">
        <v>71</v>
      </c>
    </row>
    <row r="289" spans="1:23" ht="18" x14ac:dyDescent="0.25">
      <c r="A289" s="8"/>
    </row>
    <row r="291" spans="1:23" x14ac:dyDescent="0.25">
      <c r="A291" s="160" t="s">
        <v>64</v>
      </c>
      <c r="B291" s="160"/>
      <c r="C291" s="160"/>
      <c r="D291" s="160"/>
      <c r="E291" s="160"/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</row>
    <row r="292" spans="1:23" x14ac:dyDescent="0.25">
      <c r="A292" s="160"/>
      <c r="B292" s="160"/>
      <c r="C292" s="160"/>
      <c r="D292" s="160"/>
      <c r="E292" s="160"/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</row>
    <row r="293" spans="1:23" x14ac:dyDescent="0.25">
      <c r="A293" s="160"/>
      <c r="B293" s="160"/>
      <c r="C293" s="160"/>
      <c r="D293" s="160"/>
      <c r="E293" s="160"/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</row>
    <row r="294" spans="1:23" ht="15.75" thickBo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3" ht="24.95" customHeight="1" x14ac:dyDescent="0.25">
      <c r="G295" s="101" t="s">
        <v>2</v>
      </c>
      <c r="H295" s="102"/>
      <c r="I295" s="102"/>
      <c r="J295" s="102"/>
      <c r="K295" s="102" t="s">
        <v>3</v>
      </c>
      <c r="L295" s="102"/>
      <c r="M295" s="105" t="str">
        <f>CONCATENATE("decyzje ",Arkusz18!A2," - ",Arkusz18!B2," r.")</f>
        <v>decyzje 01.04.2017 - 30.04.2017 r.</v>
      </c>
      <c r="N295" s="105"/>
      <c r="O295" s="105"/>
      <c r="P295" s="105"/>
      <c r="Q295" s="105"/>
      <c r="R295" s="106"/>
    </row>
    <row r="296" spans="1:23" ht="59.25" customHeight="1" x14ac:dyDescent="0.25">
      <c r="G296" s="103"/>
      <c r="H296" s="104"/>
      <c r="I296" s="104"/>
      <c r="J296" s="104"/>
      <c r="K296" s="104"/>
      <c r="L296" s="104"/>
      <c r="M296" s="107" t="s">
        <v>24</v>
      </c>
      <c r="N296" s="107"/>
      <c r="O296" s="107" t="s">
        <v>25</v>
      </c>
      <c r="P296" s="107"/>
      <c r="Q296" s="107" t="s">
        <v>26</v>
      </c>
      <c r="R296" s="118"/>
    </row>
    <row r="297" spans="1:23" ht="15" customHeight="1" x14ac:dyDescent="0.25">
      <c r="G297" s="259" t="s">
        <v>33</v>
      </c>
      <c r="H297" s="260"/>
      <c r="I297" s="260"/>
      <c r="J297" s="260"/>
      <c r="K297" s="245">
        <f>Arkusz9!B5</f>
        <v>11681</v>
      </c>
      <c r="L297" s="245"/>
      <c r="M297" s="108">
        <f>Arkusz9!B3</f>
        <v>8541</v>
      </c>
      <c r="N297" s="108"/>
      <c r="O297" s="108">
        <f>Arkusz9!B2</f>
        <v>967</v>
      </c>
      <c r="P297" s="108"/>
      <c r="Q297" s="108">
        <f>Arkusz9!B4</f>
        <v>436</v>
      </c>
      <c r="R297" s="109"/>
    </row>
    <row r="298" spans="1:23" ht="15" customHeight="1" x14ac:dyDescent="0.25">
      <c r="G298" s="257" t="s">
        <v>34</v>
      </c>
      <c r="H298" s="258"/>
      <c r="I298" s="258"/>
      <c r="J298" s="258"/>
      <c r="K298" s="256">
        <f>Arkusz9!B13</f>
        <v>1300</v>
      </c>
      <c r="L298" s="256"/>
      <c r="M298" s="261">
        <f>Arkusz9!B11</f>
        <v>1442</v>
      </c>
      <c r="N298" s="261"/>
      <c r="O298" s="261">
        <f>Arkusz9!B10</f>
        <v>96</v>
      </c>
      <c r="P298" s="261"/>
      <c r="Q298" s="261">
        <f>Arkusz9!B12</f>
        <v>40</v>
      </c>
      <c r="R298" s="262"/>
    </row>
    <row r="299" spans="1:23" ht="15.75" thickBot="1" x14ac:dyDescent="0.3">
      <c r="G299" s="123" t="s">
        <v>23</v>
      </c>
      <c r="H299" s="124"/>
      <c r="I299" s="124"/>
      <c r="J299" s="124"/>
      <c r="K299" s="249">
        <f>Arkusz9!B9</f>
        <v>302</v>
      </c>
      <c r="L299" s="249"/>
      <c r="M299" s="250">
        <f>Arkusz9!B7</f>
        <v>112</v>
      </c>
      <c r="N299" s="250"/>
      <c r="O299" s="250">
        <f>Arkusz9!B6</f>
        <v>21</v>
      </c>
      <c r="P299" s="250"/>
      <c r="Q299" s="250">
        <f>Arkusz9!B8</f>
        <v>19</v>
      </c>
      <c r="R299" s="251"/>
    </row>
    <row r="300" spans="1:23" ht="15.75" thickBot="1" x14ac:dyDescent="0.3">
      <c r="G300" s="189" t="s">
        <v>73</v>
      </c>
      <c r="H300" s="190"/>
      <c r="I300" s="190"/>
      <c r="J300" s="190"/>
      <c r="K300" s="187">
        <f>SUM(K297:K299)</f>
        <v>13283</v>
      </c>
      <c r="L300" s="187"/>
      <c r="M300" s="187">
        <f>SUM(M297:M299)</f>
        <v>10095</v>
      </c>
      <c r="N300" s="187"/>
      <c r="O300" s="187">
        <f>SUM(O297:O299)</f>
        <v>1084</v>
      </c>
      <c r="P300" s="187"/>
      <c r="Q300" s="187">
        <f>SUM(Q297:Q299)</f>
        <v>495</v>
      </c>
      <c r="R300" s="188"/>
    </row>
    <row r="302" spans="1:23" x14ac:dyDescent="0.25">
      <c r="V302" s="11"/>
      <c r="W302" s="11"/>
    </row>
    <row r="308" spans="7:25" x14ac:dyDescent="0.25">
      <c r="V308" s="19"/>
      <c r="W308" s="19"/>
      <c r="X308" s="19"/>
      <c r="Y308" s="20"/>
    </row>
    <row r="309" spans="7:25" x14ac:dyDescent="0.25">
      <c r="V309" s="19"/>
      <c r="W309" s="19"/>
      <c r="X309" s="19"/>
      <c r="Y309" s="20"/>
    </row>
    <row r="310" spans="7:25" x14ac:dyDescent="0.25">
      <c r="V310" s="19"/>
      <c r="W310" s="19"/>
      <c r="X310" s="19"/>
      <c r="Y310" s="20"/>
    </row>
    <row r="311" spans="7:25" x14ac:dyDescent="0.25">
      <c r="V311" s="19"/>
      <c r="W311" s="19"/>
      <c r="X311" s="19"/>
      <c r="Y311" s="20"/>
    </row>
    <row r="312" spans="7:25" x14ac:dyDescent="0.25">
      <c r="V312" s="19"/>
      <c r="W312" s="19"/>
      <c r="X312" s="19"/>
      <c r="Y312" s="20"/>
    </row>
    <row r="313" spans="7:25" x14ac:dyDescent="0.25">
      <c r="V313" s="19"/>
      <c r="W313" s="19"/>
      <c r="X313" s="19"/>
      <c r="Y313" s="20"/>
    </row>
    <row r="314" spans="7:25" x14ac:dyDescent="0.25">
      <c r="V314" s="19"/>
      <c r="W314" s="19"/>
      <c r="X314" s="19"/>
      <c r="Y314" s="20"/>
    </row>
    <row r="315" spans="7:25" x14ac:dyDescent="0.25">
      <c r="V315" s="19"/>
      <c r="W315" s="19"/>
      <c r="X315" s="19"/>
      <c r="Y315" s="20"/>
    </row>
    <row r="316" spans="7:25" ht="15.75" thickBot="1" x14ac:dyDescent="0.3">
      <c r="V316" s="19"/>
      <c r="W316" s="19"/>
      <c r="X316" s="19"/>
      <c r="Y316" s="20"/>
    </row>
    <row r="317" spans="7:25" ht="15" customHeight="1" x14ac:dyDescent="0.25">
      <c r="G317" s="84" t="s">
        <v>2</v>
      </c>
      <c r="H317" s="85"/>
      <c r="I317" s="85"/>
      <c r="J317" s="85"/>
      <c r="K317" s="85"/>
      <c r="L317" s="85"/>
      <c r="M317" s="85"/>
      <c r="N317" s="85"/>
      <c r="O317" s="88" t="s">
        <v>3</v>
      </c>
      <c r="P317" s="88"/>
      <c r="Q317" s="79" t="s">
        <v>78</v>
      </c>
      <c r="R317" s="80"/>
      <c r="U317" s="19"/>
      <c r="V317" s="19"/>
      <c r="W317" s="19"/>
      <c r="X317" s="19"/>
      <c r="Y317" s="20"/>
    </row>
    <row r="318" spans="7:25" ht="46.5" customHeight="1" x14ac:dyDescent="0.25">
      <c r="G318" s="86"/>
      <c r="H318" s="87"/>
      <c r="I318" s="87"/>
      <c r="J318" s="87"/>
      <c r="K318" s="87"/>
      <c r="L318" s="87"/>
      <c r="M318" s="87"/>
      <c r="N318" s="87"/>
      <c r="O318" s="89"/>
      <c r="P318" s="89"/>
      <c r="Q318" s="81"/>
      <c r="R318" s="82"/>
      <c r="U318" s="19"/>
      <c r="V318" s="19"/>
      <c r="W318" s="19"/>
      <c r="X318" s="19"/>
      <c r="Y318" s="20"/>
    </row>
    <row r="319" spans="7:25" x14ac:dyDescent="0.25">
      <c r="G319" s="90" t="s">
        <v>74</v>
      </c>
      <c r="H319" s="91"/>
      <c r="I319" s="91"/>
      <c r="J319" s="91"/>
      <c r="K319" s="91"/>
      <c r="L319" s="91"/>
      <c r="M319" s="91"/>
      <c r="N319" s="91"/>
      <c r="O319" s="92">
        <f>Arkusz10!A2</f>
        <v>816</v>
      </c>
      <c r="P319" s="92"/>
      <c r="Q319" s="69">
        <f>Arkusz10!A3</f>
        <v>694</v>
      </c>
      <c r="R319" s="70"/>
      <c r="U319" s="19"/>
      <c r="V319" s="19"/>
      <c r="W319" s="19"/>
      <c r="X319" s="19"/>
      <c r="Y319" s="20"/>
    </row>
    <row r="320" spans="7:25" x14ac:dyDescent="0.25">
      <c r="G320" s="93" t="s">
        <v>75</v>
      </c>
      <c r="H320" s="94"/>
      <c r="I320" s="94"/>
      <c r="J320" s="94"/>
      <c r="K320" s="94"/>
      <c r="L320" s="94"/>
      <c r="M320" s="94"/>
      <c r="N320" s="94"/>
      <c r="O320" s="95">
        <f>Arkusz10!A4</f>
        <v>99</v>
      </c>
      <c r="P320" s="95"/>
      <c r="Q320" s="75">
        <f>Arkusz10!A5</f>
        <v>51</v>
      </c>
      <c r="R320" s="76"/>
      <c r="U320" s="19"/>
      <c r="V320" s="19"/>
      <c r="W320" s="19"/>
      <c r="X320" s="19"/>
      <c r="Y320" s="20"/>
    </row>
    <row r="321" spans="7:25" x14ac:dyDescent="0.25">
      <c r="G321" s="90" t="s">
        <v>76</v>
      </c>
      <c r="H321" s="91"/>
      <c r="I321" s="91"/>
      <c r="J321" s="91"/>
      <c r="K321" s="91"/>
      <c r="L321" s="91"/>
      <c r="M321" s="91"/>
      <c r="N321" s="91"/>
      <c r="O321" s="92">
        <f>Arkusz10!A6</f>
        <v>8</v>
      </c>
      <c r="P321" s="92"/>
      <c r="Q321" s="69">
        <f>Arkusz10!A7</f>
        <v>15</v>
      </c>
      <c r="R321" s="70"/>
      <c r="U321" s="19"/>
      <c r="V321" s="19"/>
      <c r="W321" s="19"/>
      <c r="X321" s="19"/>
      <c r="Y321" s="20"/>
    </row>
    <row r="322" spans="7:25" ht="15.75" thickBot="1" x14ac:dyDescent="0.3">
      <c r="G322" s="312" t="s">
        <v>77</v>
      </c>
      <c r="H322" s="313"/>
      <c r="I322" s="313"/>
      <c r="J322" s="313"/>
      <c r="K322" s="313"/>
      <c r="L322" s="313"/>
      <c r="M322" s="313"/>
      <c r="N322" s="313"/>
      <c r="O322" s="125">
        <f>Arkusz10!A8</f>
        <v>0</v>
      </c>
      <c r="P322" s="125"/>
      <c r="Q322" s="71">
        <f>Arkusz10!A9</f>
        <v>1</v>
      </c>
      <c r="R322" s="72"/>
      <c r="U322" s="19"/>
      <c r="V322" s="19"/>
      <c r="W322" s="19"/>
      <c r="X322" s="19"/>
      <c r="Y322" s="20"/>
    </row>
    <row r="323" spans="7:25" ht="15.75" thickBot="1" x14ac:dyDescent="0.3">
      <c r="G323" s="174" t="s">
        <v>73</v>
      </c>
      <c r="H323" s="175"/>
      <c r="I323" s="175"/>
      <c r="J323" s="175"/>
      <c r="K323" s="175"/>
      <c r="L323" s="175"/>
      <c r="M323" s="175"/>
      <c r="N323" s="175"/>
      <c r="O323" s="77">
        <f>SUM(O319:O322)</f>
        <v>923</v>
      </c>
      <c r="P323" s="77"/>
      <c r="Q323" s="73">
        <f>SUM(Q319:Q322)</f>
        <v>761</v>
      </c>
      <c r="R323" s="74"/>
      <c r="U323" s="19"/>
      <c r="V323" s="19"/>
      <c r="W323" s="19"/>
      <c r="X323" s="19"/>
      <c r="Y323" s="20"/>
    </row>
    <row r="324" spans="7:25" x14ac:dyDescent="0.25">
      <c r="V324" s="19"/>
      <c r="W324" s="19"/>
      <c r="X324" s="19"/>
      <c r="Y324" s="20"/>
    </row>
    <row r="325" spans="7:25" x14ac:dyDescent="0.25">
      <c r="V325" s="19"/>
      <c r="W325" s="19"/>
      <c r="X325" s="19"/>
      <c r="Y325" s="20"/>
    </row>
    <row r="326" spans="7:25" ht="15.75" thickBot="1" x14ac:dyDescent="0.3">
      <c r="V326" s="19"/>
      <c r="W326" s="19"/>
      <c r="X326" s="19"/>
      <c r="Y326" s="20"/>
    </row>
    <row r="327" spans="7:25" ht="24.95" customHeight="1" x14ac:dyDescent="0.25">
      <c r="G327" s="101" t="s">
        <v>2</v>
      </c>
      <c r="H327" s="102"/>
      <c r="I327" s="102"/>
      <c r="J327" s="102"/>
      <c r="K327" s="102" t="s">
        <v>3</v>
      </c>
      <c r="L327" s="102"/>
      <c r="M327" s="105" t="str">
        <f>CONCATENATE("decyzje ",Arkusz18!C2," - ",Arkusz18!B2," r.")</f>
        <v>decyzje 01.01.2017 - 30.04.2017 r.</v>
      </c>
      <c r="N327" s="105"/>
      <c r="O327" s="105"/>
      <c r="P327" s="105"/>
      <c r="Q327" s="105"/>
      <c r="R327" s="106"/>
      <c r="V327" s="19"/>
      <c r="W327" s="19"/>
      <c r="X327" s="19"/>
      <c r="Y327" s="20"/>
    </row>
    <row r="328" spans="7:25" ht="60.75" customHeight="1" x14ac:dyDescent="0.25">
      <c r="G328" s="103"/>
      <c r="H328" s="104"/>
      <c r="I328" s="104"/>
      <c r="J328" s="104"/>
      <c r="K328" s="104"/>
      <c r="L328" s="104"/>
      <c r="M328" s="107" t="s">
        <v>24</v>
      </c>
      <c r="N328" s="107"/>
      <c r="O328" s="107" t="s">
        <v>25</v>
      </c>
      <c r="P328" s="107"/>
      <c r="Q328" s="107" t="s">
        <v>26</v>
      </c>
      <c r="R328" s="118"/>
      <c r="V328" s="19"/>
      <c r="W328" s="19"/>
      <c r="X328" s="19"/>
      <c r="Y328" s="20"/>
    </row>
    <row r="329" spans="7:25" x14ac:dyDescent="0.25">
      <c r="G329" s="259" t="s">
        <v>33</v>
      </c>
      <c r="H329" s="260"/>
      <c r="I329" s="260"/>
      <c r="J329" s="260"/>
      <c r="K329" s="245">
        <f>Arkusz11!B5</f>
        <v>50721</v>
      </c>
      <c r="L329" s="245"/>
      <c r="M329" s="108">
        <f>Arkusz11!B3</f>
        <v>35138</v>
      </c>
      <c r="N329" s="108"/>
      <c r="O329" s="108">
        <f>Arkusz11!B2</f>
        <v>3813</v>
      </c>
      <c r="P329" s="108"/>
      <c r="Q329" s="108">
        <f>Arkusz11!B4</f>
        <v>1594</v>
      </c>
      <c r="R329" s="109"/>
      <c r="V329" s="19"/>
      <c r="W329" s="19"/>
      <c r="X329" s="19"/>
      <c r="Y329" s="20"/>
    </row>
    <row r="330" spans="7:25" x14ac:dyDescent="0.25">
      <c r="G330" s="257" t="s">
        <v>34</v>
      </c>
      <c r="H330" s="258"/>
      <c r="I330" s="258"/>
      <c r="J330" s="258"/>
      <c r="K330" s="256">
        <f>Arkusz11!B13</f>
        <v>7105</v>
      </c>
      <c r="L330" s="256"/>
      <c r="M330" s="261">
        <f>Arkusz11!B11</f>
        <v>4836</v>
      </c>
      <c r="N330" s="261"/>
      <c r="O330" s="261">
        <f>Arkusz11!B10</f>
        <v>380</v>
      </c>
      <c r="P330" s="261"/>
      <c r="Q330" s="261">
        <f>Arkusz11!B12</f>
        <v>234</v>
      </c>
      <c r="R330" s="262"/>
      <c r="V330" s="19"/>
      <c r="W330" s="19"/>
      <c r="X330" s="19"/>
      <c r="Y330" s="20"/>
    </row>
    <row r="331" spans="7:25" ht="15.75" thickBot="1" x14ac:dyDescent="0.3">
      <c r="G331" s="123" t="s">
        <v>23</v>
      </c>
      <c r="H331" s="124"/>
      <c r="I331" s="124"/>
      <c r="J331" s="124"/>
      <c r="K331" s="249">
        <f>Arkusz11!B9</f>
        <v>1060</v>
      </c>
      <c r="L331" s="249"/>
      <c r="M331" s="250">
        <f>Arkusz11!B7</f>
        <v>563</v>
      </c>
      <c r="N331" s="250"/>
      <c r="O331" s="250">
        <f>Arkusz11!B6</f>
        <v>74</v>
      </c>
      <c r="P331" s="250"/>
      <c r="Q331" s="250">
        <f>Arkusz11!B8</f>
        <v>76</v>
      </c>
      <c r="R331" s="251"/>
      <c r="V331" s="19"/>
      <c r="W331" s="19"/>
      <c r="X331" s="19"/>
      <c r="Y331" s="20"/>
    </row>
    <row r="332" spans="7:25" ht="15.75" thickBot="1" x14ac:dyDescent="0.3">
      <c r="G332" s="189" t="s">
        <v>73</v>
      </c>
      <c r="H332" s="190"/>
      <c r="I332" s="190"/>
      <c r="J332" s="190"/>
      <c r="K332" s="187">
        <f>SUM(K329:L331)</f>
        <v>58886</v>
      </c>
      <c r="L332" s="187"/>
      <c r="M332" s="187">
        <f t="shared" ref="M332" si="7">SUM(M329:N331)</f>
        <v>40537</v>
      </c>
      <c r="N332" s="187"/>
      <c r="O332" s="187">
        <f t="shared" ref="O332" si="8">SUM(O329:P331)</f>
        <v>4267</v>
      </c>
      <c r="P332" s="187"/>
      <c r="Q332" s="187">
        <f t="shared" ref="Q332" si="9">SUM(Q329:R331)</f>
        <v>1904</v>
      </c>
      <c r="R332" s="188"/>
      <c r="V332" s="19"/>
      <c r="W332" s="19"/>
      <c r="X332" s="19"/>
      <c r="Y332" s="20"/>
    </row>
    <row r="333" spans="7:25" x14ac:dyDescent="0.25">
      <c r="V333" s="19"/>
      <c r="W333" s="19"/>
      <c r="X333" s="19"/>
      <c r="Y333" s="20"/>
    </row>
    <row r="334" spans="7:25" x14ac:dyDescent="0.25">
      <c r="N334" s="21"/>
      <c r="O334" s="21"/>
      <c r="P334" s="21"/>
      <c r="Q334" s="21"/>
      <c r="R334" s="21"/>
      <c r="S334" s="21"/>
      <c r="T334" s="21"/>
      <c r="U334" s="21"/>
      <c r="V334" s="22"/>
      <c r="W334" s="21"/>
      <c r="X334" s="23"/>
      <c r="Y334" s="24"/>
    </row>
    <row r="349" spans="7:18" ht="15.75" thickBot="1" x14ac:dyDescent="0.3"/>
    <row r="350" spans="7:18" x14ac:dyDescent="0.25">
      <c r="G350" s="84" t="s">
        <v>2</v>
      </c>
      <c r="H350" s="85"/>
      <c r="I350" s="85"/>
      <c r="J350" s="85"/>
      <c r="K350" s="85"/>
      <c r="L350" s="85"/>
      <c r="M350" s="85"/>
      <c r="N350" s="85"/>
      <c r="O350" s="88" t="s">
        <v>3</v>
      </c>
      <c r="P350" s="88"/>
      <c r="Q350" s="79" t="s">
        <v>78</v>
      </c>
      <c r="R350" s="80"/>
    </row>
    <row r="351" spans="7:18" ht="45.75" customHeight="1" x14ac:dyDescent="0.25">
      <c r="G351" s="86"/>
      <c r="H351" s="87"/>
      <c r="I351" s="87"/>
      <c r="J351" s="87"/>
      <c r="K351" s="87"/>
      <c r="L351" s="87"/>
      <c r="M351" s="87"/>
      <c r="N351" s="87"/>
      <c r="O351" s="89"/>
      <c r="P351" s="89"/>
      <c r="Q351" s="81"/>
      <c r="R351" s="82"/>
    </row>
    <row r="352" spans="7:18" x14ac:dyDescent="0.25">
      <c r="G352" s="90" t="s">
        <v>74</v>
      </c>
      <c r="H352" s="91"/>
      <c r="I352" s="91"/>
      <c r="J352" s="91"/>
      <c r="K352" s="91"/>
      <c r="L352" s="91"/>
      <c r="M352" s="91"/>
      <c r="N352" s="91"/>
      <c r="O352" s="92">
        <f>Arkusz12!A2</f>
        <v>3042</v>
      </c>
      <c r="P352" s="92"/>
      <c r="Q352" s="69">
        <f>Arkusz12!A3</f>
        <v>3206</v>
      </c>
      <c r="R352" s="70"/>
    </row>
    <row r="353" spans="1:25" x14ac:dyDescent="0.25">
      <c r="G353" s="93" t="s">
        <v>75</v>
      </c>
      <c r="H353" s="94"/>
      <c r="I353" s="94"/>
      <c r="J353" s="94"/>
      <c r="K353" s="94"/>
      <c r="L353" s="94"/>
      <c r="M353" s="94"/>
      <c r="N353" s="94"/>
      <c r="O353" s="95">
        <f>Arkusz12!A4</f>
        <v>237</v>
      </c>
      <c r="P353" s="95"/>
      <c r="Q353" s="75">
        <f>Arkusz12!A5</f>
        <v>330</v>
      </c>
      <c r="R353" s="76"/>
    </row>
    <row r="354" spans="1:25" x14ac:dyDescent="0.25">
      <c r="G354" s="90" t="s">
        <v>76</v>
      </c>
      <c r="H354" s="91"/>
      <c r="I354" s="91"/>
      <c r="J354" s="91"/>
      <c r="K354" s="91"/>
      <c r="L354" s="91"/>
      <c r="M354" s="91"/>
      <c r="N354" s="91"/>
      <c r="O354" s="92">
        <f>Arkusz12!A6</f>
        <v>70</v>
      </c>
      <c r="P354" s="92"/>
      <c r="Q354" s="69">
        <f>Arkusz12!A7</f>
        <v>85</v>
      </c>
      <c r="R354" s="70"/>
    </row>
    <row r="355" spans="1:25" ht="15.75" thickBot="1" x14ac:dyDescent="0.3">
      <c r="G355" s="312" t="s">
        <v>77</v>
      </c>
      <c r="H355" s="313"/>
      <c r="I355" s="313"/>
      <c r="J355" s="313"/>
      <c r="K355" s="313"/>
      <c r="L355" s="313"/>
      <c r="M355" s="313"/>
      <c r="N355" s="313"/>
      <c r="O355" s="125">
        <f>Arkusz12!A8</f>
        <v>6</v>
      </c>
      <c r="P355" s="125"/>
      <c r="Q355" s="71">
        <f>Arkusz12!A9</f>
        <v>9</v>
      </c>
      <c r="R355" s="72"/>
    </row>
    <row r="356" spans="1:25" ht="15.75" thickBot="1" x14ac:dyDescent="0.3">
      <c r="G356" s="174" t="s">
        <v>73</v>
      </c>
      <c r="H356" s="175"/>
      <c r="I356" s="175"/>
      <c r="J356" s="175"/>
      <c r="K356" s="175"/>
      <c r="L356" s="175"/>
      <c r="M356" s="175"/>
      <c r="N356" s="175"/>
      <c r="O356" s="77">
        <f>SUM(O352:P355)</f>
        <v>3355</v>
      </c>
      <c r="P356" s="77"/>
      <c r="Q356" s="77">
        <f>SUM(Q352:R355)</f>
        <v>3630</v>
      </c>
      <c r="R356" s="78"/>
    </row>
    <row r="359" spans="1:25" x14ac:dyDescent="0.25">
      <c r="A359" s="186" t="s">
        <v>169</v>
      </c>
      <c r="B359" s="182"/>
      <c r="C359" s="182"/>
      <c r="D359" s="182"/>
      <c r="E359" s="182"/>
      <c r="F359" s="182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  <c r="W359" s="182"/>
      <c r="X359" s="182"/>
      <c r="Y359" s="182"/>
    </row>
    <row r="360" spans="1:25" s="61" customFormat="1" x14ac:dyDescent="0.25">
      <c r="A360" s="182"/>
      <c r="B360" s="182"/>
      <c r="C360" s="182"/>
      <c r="D360" s="182"/>
      <c r="E360" s="182"/>
      <c r="F360" s="182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182"/>
      <c r="W360" s="182"/>
      <c r="X360" s="182"/>
      <c r="Y360" s="182"/>
    </row>
    <row r="361" spans="1:25" s="61" customFormat="1" x14ac:dyDescent="0.25">
      <c r="A361" s="182"/>
      <c r="B361" s="182"/>
      <c r="C361" s="182"/>
      <c r="D361" s="182"/>
      <c r="E361" s="182"/>
      <c r="F361" s="182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182"/>
      <c r="W361" s="182"/>
      <c r="X361" s="182"/>
      <c r="Y361" s="182"/>
    </row>
    <row r="362" spans="1:25" s="61" customFormat="1" x14ac:dyDescent="0.25">
      <c r="A362" s="182"/>
      <c r="B362" s="182"/>
      <c r="C362" s="182"/>
      <c r="D362" s="182"/>
      <c r="E362" s="182"/>
      <c r="F362" s="182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182"/>
      <c r="W362" s="182"/>
      <c r="X362" s="182"/>
      <c r="Y362" s="182"/>
    </row>
    <row r="363" spans="1:25" s="62" customFormat="1" x14ac:dyDescent="0.25">
      <c r="A363" s="182"/>
      <c r="B363" s="182"/>
      <c r="C363" s="182"/>
      <c r="D363" s="182"/>
      <c r="E363" s="182"/>
      <c r="F363" s="182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182"/>
      <c r="W363" s="182"/>
      <c r="X363" s="182"/>
      <c r="Y363" s="182"/>
    </row>
    <row r="364" spans="1:25" s="62" customFormat="1" x14ac:dyDescent="0.25">
      <c r="A364" s="182"/>
      <c r="B364" s="182"/>
      <c r="C364" s="182"/>
      <c r="D364" s="182"/>
      <c r="E364" s="182"/>
      <c r="F364" s="182"/>
      <c r="G364" s="182"/>
      <c r="H364" s="182"/>
      <c r="I364" s="182"/>
      <c r="J364" s="182"/>
      <c r="K364" s="182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182"/>
      <c r="W364" s="182"/>
      <c r="X364" s="182"/>
      <c r="Y364" s="182"/>
    </row>
    <row r="365" spans="1:25" s="62" customFormat="1" x14ac:dyDescent="0.25">
      <c r="A365" s="182"/>
      <c r="B365" s="182"/>
      <c r="C365" s="182"/>
      <c r="D365" s="182"/>
      <c r="E365" s="182"/>
      <c r="F365" s="182"/>
      <c r="G365" s="182"/>
      <c r="H365" s="182"/>
      <c r="I365" s="182"/>
      <c r="J365" s="182"/>
      <c r="K365" s="182"/>
      <c r="L365" s="182"/>
      <c r="M365" s="182"/>
      <c r="N365" s="182"/>
      <c r="O365" s="182"/>
      <c r="P365" s="182"/>
      <c r="Q365" s="182"/>
      <c r="R365" s="182"/>
      <c r="S365" s="182"/>
      <c r="T365" s="182"/>
      <c r="U365" s="182"/>
      <c r="V365" s="182"/>
      <c r="W365" s="182"/>
      <c r="X365" s="182"/>
      <c r="Y365" s="182"/>
    </row>
    <row r="366" spans="1:25" s="62" customFormat="1" x14ac:dyDescent="0.25">
      <c r="A366" s="182"/>
      <c r="B366" s="182"/>
      <c r="C366" s="182"/>
      <c r="D366" s="182"/>
      <c r="E366" s="182"/>
      <c r="F366" s="182"/>
      <c r="G366" s="182"/>
      <c r="H366" s="182"/>
      <c r="I366" s="182"/>
      <c r="J366" s="182"/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182"/>
      <c r="W366" s="182"/>
      <c r="X366" s="182"/>
      <c r="Y366" s="182"/>
    </row>
    <row r="367" spans="1:25" s="62" customFormat="1" x14ac:dyDescent="0.25">
      <c r="A367" s="182"/>
      <c r="B367" s="182"/>
      <c r="C367" s="182"/>
      <c r="D367" s="182"/>
      <c r="E367" s="182"/>
      <c r="F367" s="182"/>
      <c r="G367" s="182"/>
      <c r="H367" s="182"/>
      <c r="I367" s="182"/>
      <c r="J367" s="182"/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182"/>
      <c r="W367" s="182"/>
      <c r="X367" s="182"/>
      <c r="Y367" s="182"/>
    </row>
    <row r="368" spans="1:25" s="62" customFormat="1" x14ac:dyDescent="0.25">
      <c r="A368" s="182"/>
      <c r="B368" s="182"/>
      <c r="C368" s="182"/>
      <c r="D368" s="182"/>
      <c r="E368" s="182"/>
      <c r="F368" s="182"/>
      <c r="G368" s="182"/>
      <c r="H368" s="182"/>
      <c r="I368" s="182"/>
      <c r="J368" s="182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  <c r="X368" s="182"/>
      <c r="Y368" s="182"/>
    </row>
    <row r="369" spans="1:25" s="62" customFormat="1" x14ac:dyDescent="0.25">
      <c r="A369" s="182"/>
      <c r="B369" s="182"/>
      <c r="C369" s="182"/>
      <c r="D369" s="182"/>
      <c r="E369" s="182"/>
      <c r="F369" s="182"/>
      <c r="G369" s="182"/>
      <c r="H369" s="182"/>
      <c r="I369" s="182"/>
      <c r="J369" s="182"/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182"/>
      <c r="W369" s="182"/>
      <c r="X369" s="182"/>
      <c r="Y369" s="182"/>
    </row>
    <row r="370" spans="1:25" s="62" customFormat="1" x14ac:dyDescent="0.25">
      <c r="A370" s="182"/>
      <c r="B370" s="182"/>
      <c r="C370" s="182"/>
      <c r="D370" s="182"/>
      <c r="E370" s="182"/>
      <c r="F370" s="182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</row>
    <row r="371" spans="1:25" s="61" customFormat="1" x14ac:dyDescent="0.25">
      <c r="A371" s="182"/>
      <c r="B371" s="182"/>
      <c r="C371" s="182"/>
      <c r="D371" s="182"/>
      <c r="E371" s="182"/>
      <c r="F371" s="182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</row>
    <row r="372" spans="1:25" s="61" customFormat="1" x14ac:dyDescent="0.25">
      <c r="A372" s="182"/>
      <c r="B372" s="182"/>
      <c r="C372" s="182"/>
      <c r="D372" s="182"/>
      <c r="E372" s="182"/>
      <c r="F372" s="182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</row>
    <row r="373" spans="1:25" s="61" customFormat="1" x14ac:dyDescent="0.25">
      <c r="A373" s="182"/>
      <c r="B373" s="182"/>
      <c r="C373" s="182"/>
      <c r="D373" s="182"/>
      <c r="E373" s="182"/>
      <c r="F373" s="182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</row>
    <row r="374" spans="1:25" x14ac:dyDescent="0.25">
      <c r="A374" s="182"/>
      <c r="B374" s="182"/>
      <c r="C374" s="182"/>
      <c r="D374" s="182"/>
      <c r="E374" s="182"/>
      <c r="F374" s="182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</row>
    <row r="375" spans="1:25" x14ac:dyDescent="0.25">
      <c r="A375" s="182"/>
      <c r="B375" s="182"/>
      <c r="C375" s="182"/>
      <c r="D375" s="182"/>
      <c r="E375" s="182"/>
      <c r="F375" s="182"/>
      <c r="G375" s="182"/>
      <c r="H375" s="182"/>
      <c r="I375" s="182"/>
      <c r="J375" s="182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  <c r="X375" s="182"/>
      <c r="Y375" s="182"/>
    </row>
    <row r="376" spans="1:25" s="62" customFormat="1" x14ac:dyDescent="0.25">
      <c r="A376" s="182"/>
      <c r="B376" s="182"/>
      <c r="C376" s="182"/>
      <c r="D376" s="182"/>
      <c r="E376" s="182"/>
      <c r="F376" s="182"/>
      <c r="G376" s="182"/>
      <c r="H376" s="182"/>
      <c r="I376" s="182"/>
      <c r="J376" s="182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  <c r="X376" s="182"/>
      <c r="Y376" s="182"/>
    </row>
    <row r="377" spans="1:25" s="62" customFormat="1" x14ac:dyDescent="0.25">
      <c r="A377" s="182"/>
      <c r="B377" s="182"/>
      <c r="C377" s="182"/>
      <c r="D377" s="182"/>
      <c r="E377" s="182"/>
      <c r="F377" s="182"/>
      <c r="G377" s="182"/>
      <c r="H377" s="182"/>
      <c r="I377" s="182"/>
      <c r="J377" s="182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  <c r="X377" s="182"/>
      <c r="Y377" s="182"/>
    </row>
    <row r="378" spans="1:25" s="62" customFormat="1" x14ac:dyDescent="0.25">
      <c r="A378" s="182"/>
      <c r="B378" s="182"/>
      <c r="C378" s="182"/>
      <c r="D378" s="182"/>
      <c r="E378" s="182"/>
      <c r="F378" s="182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</row>
    <row r="379" spans="1:25" x14ac:dyDescent="0.25">
      <c r="A379" s="182"/>
      <c r="B379" s="182"/>
      <c r="C379" s="182"/>
      <c r="D379" s="182"/>
      <c r="E379" s="182"/>
      <c r="F379" s="182"/>
      <c r="G379" s="182"/>
      <c r="H379" s="182"/>
      <c r="I379" s="182"/>
      <c r="J379" s="182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  <c r="X379" s="182"/>
      <c r="Y379" s="182"/>
    </row>
    <row r="380" spans="1:25" x14ac:dyDescent="0.25">
      <c r="A380" s="182"/>
      <c r="B380" s="182"/>
      <c r="C380" s="182"/>
      <c r="D380" s="182"/>
      <c r="E380" s="182"/>
      <c r="F380" s="182"/>
      <c r="G380" s="182"/>
      <c r="H380" s="182"/>
      <c r="I380" s="182"/>
      <c r="J380" s="182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</row>
    <row r="381" spans="1:25" x14ac:dyDescent="0.25">
      <c r="A381" s="182"/>
      <c r="B381" s="182"/>
      <c r="C381" s="182"/>
      <c r="D381" s="182"/>
      <c r="E381" s="182"/>
      <c r="F381" s="182"/>
      <c r="G381" s="182"/>
      <c r="H381" s="182"/>
      <c r="I381" s="182"/>
      <c r="J381" s="182"/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182"/>
      <c r="W381" s="182"/>
      <c r="X381" s="182"/>
      <c r="Y381" s="182"/>
    </row>
    <row r="382" spans="1:25" x14ac:dyDescent="0.25">
      <c r="A382" s="182"/>
      <c r="B382" s="182"/>
      <c r="C382" s="182"/>
      <c r="D382" s="182"/>
      <c r="E382" s="182"/>
      <c r="F382" s="182"/>
      <c r="G382" s="182"/>
      <c r="H382" s="182"/>
      <c r="I382" s="182"/>
      <c r="J382" s="182"/>
      <c r="K382" s="182"/>
      <c r="L382" s="182"/>
      <c r="M382" s="182"/>
      <c r="N382" s="182"/>
      <c r="O382" s="182"/>
      <c r="P382" s="182"/>
      <c r="Q382" s="182"/>
      <c r="R382" s="182"/>
      <c r="S382" s="182"/>
      <c r="T382" s="182"/>
      <c r="U382" s="182"/>
      <c r="V382" s="182"/>
      <c r="W382" s="182"/>
      <c r="X382" s="182"/>
      <c r="Y382" s="182"/>
    </row>
    <row r="383" spans="1:25" x14ac:dyDescent="0.25">
      <c r="A383" s="182"/>
      <c r="B383" s="182"/>
      <c r="C383" s="182"/>
      <c r="D383" s="182"/>
      <c r="E383" s="182"/>
      <c r="F383" s="182"/>
      <c r="G383" s="182"/>
      <c r="H383" s="182"/>
      <c r="I383" s="182"/>
      <c r="J383" s="182"/>
      <c r="K383" s="182"/>
      <c r="L383" s="182"/>
      <c r="M383" s="182"/>
      <c r="N383" s="182"/>
      <c r="O383" s="182"/>
      <c r="P383" s="182"/>
      <c r="Q383" s="182"/>
      <c r="R383" s="182"/>
      <c r="S383" s="182"/>
      <c r="T383" s="182"/>
      <c r="U383" s="182"/>
      <c r="V383" s="182"/>
      <c r="W383" s="182"/>
      <c r="X383" s="182"/>
      <c r="Y383" s="182"/>
    </row>
    <row r="384" spans="1:25" x14ac:dyDescent="0.25">
      <c r="A384" s="182"/>
      <c r="B384" s="182"/>
      <c r="C384" s="182"/>
      <c r="D384" s="182"/>
      <c r="E384" s="182"/>
      <c r="F384" s="182"/>
      <c r="G384" s="182"/>
      <c r="H384" s="182"/>
      <c r="I384" s="182"/>
      <c r="J384" s="182"/>
      <c r="K384" s="182"/>
      <c r="L384" s="182"/>
      <c r="M384" s="182"/>
      <c r="N384" s="182"/>
      <c r="O384" s="182"/>
      <c r="P384" s="182"/>
      <c r="Q384" s="182"/>
      <c r="R384" s="182"/>
      <c r="S384" s="182"/>
      <c r="T384" s="182"/>
      <c r="U384" s="182"/>
      <c r="V384" s="182"/>
      <c r="W384" s="182"/>
      <c r="X384" s="182"/>
      <c r="Y384" s="182"/>
    </row>
    <row r="388" spans="1:25" ht="15" customHeight="1" x14ac:dyDescent="0.25">
      <c r="A388" s="160" t="s">
        <v>92</v>
      </c>
      <c r="B388" s="160"/>
      <c r="C388" s="160"/>
      <c r="D388" s="160"/>
      <c r="E388" s="160"/>
      <c r="F388" s="160"/>
      <c r="G388" s="160"/>
      <c r="H388" s="160"/>
      <c r="I388" s="160"/>
      <c r="J388" s="160"/>
      <c r="K388" s="160"/>
      <c r="L388" s="160"/>
      <c r="M388" s="160"/>
      <c r="N388" s="160"/>
      <c r="O388" s="160"/>
      <c r="P388" s="160"/>
      <c r="Q388" s="160"/>
      <c r="R388" s="160"/>
      <c r="S388" s="160"/>
      <c r="T388" s="160"/>
      <c r="U388" s="160"/>
    </row>
    <row r="389" spans="1:25" ht="25.5" customHeight="1" x14ac:dyDescent="0.25">
      <c r="A389" s="160"/>
      <c r="B389" s="160"/>
      <c r="C389" s="160"/>
      <c r="D389" s="160"/>
      <c r="E389" s="160"/>
      <c r="F389" s="160"/>
      <c r="G389" s="160"/>
      <c r="H389" s="160"/>
      <c r="I389" s="160"/>
      <c r="J389" s="160"/>
      <c r="K389" s="160"/>
      <c r="L389" s="160"/>
      <c r="M389" s="160"/>
      <c r="N389" s="160"/>
      <c r="O389" s="160"/>
      <c r="P389" s="160"/>
      <c r="Q389" s="160"/>
      <c r="R389" s="160"/>
      <c r="S389" s="160"/>
      <c r="T389" s="160"/>
      <c r="U389" s="160"/>
    </row>
    <row r="390" spans="1:25" ht="25.5" customHeight="1" thickBo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83" t="str">
        <f>CONCATENATE(Arkusz18!C2," - ",Arkusz18!B2," r.")</f>
        <v>01.01.2017 - 30.04.2017 r.</v>
      </c>
      <c r="M390" s="83"/>
      <c r="N390" s="83"/>
      <c r="O390" s="83"/>
      <c r="P390" s="83"/>
      <c r="Q390" s="83"/>
      <c r="R390" s="83"/>
      <c r="S390" s="83"/>
      <c r="T390" s="83"/>
      <c r="U390" s="83"/>
      <c r="V390" s="83"/>
    </row>
    <row r="391" spans="1:25" ht="121.5" customHeight="1" x14ac:dyDescent="0.25">
      <c r="C391" s="314" t="s">
        <v>2</v>
      </c>
      <c r="D391" s="315"/>
      <c r="E391" s="315"/>
      <c r="F391" s="315"/>
      <c r="G391" s="315"/>
      <c r="H391" s="315"/>
      <c r="I391" s="315"/>
      <c r="J391" s="315"/>
      <c r="K391" s="315"/>
      <c r="L391" s="310" t="s">
        <v>80</v>
      </c>
      <c r="M391" s="310"/>
      <c r="N391" s="25" t="s">
        <v>11</v>
      </c>
      <c r="O391" s="25" t="s">
        <v>95</v>
      </c>
      <c r="P391" s="25" t="s">
        <v>85</v>
      </c>
      <c r="Q391" s="25" t="s">
        <v>51</v>
      </c>
      <c r="R391" s="25" t="s">
        <v>38</v>
      </c>
      <c r="S391" s="25" t="s">
        <v>4</v>
      </c>
      <c r="T391" s="50" t="s">
        <v>41</v>
      </c>
      <c r="U391" s="25" t="s">
        <v>84</v>
      </c>
      <c r="V391" s="310" t="s">
        <v>79</v>
      </c>
      <c r="W391" s="311"/>
      <c r="Y391" s="3"/>
    </row>
    <row r="392" spans="1:25" x14ac:dyDescent="0.25">
      <c r="C392" s="167" t="s">
        <v>33</v>
      </c>
      <c r="D392" s="168"/>
      <c r="E392" s="168"/>
      <c r="F392" s="168"/>
      <c r="G392" s="168"/>
      <c r="H392" s="168"/>
      <c r="I392" s="168"/>
      <c r="J392" s="168"/>
      <c r="K392" s="168"/>
      <c r="L392" s="108">
        <f>Arkusz13!C2</f>
        <v>1543</v>
      </c>
      <c r="M392" s="108"/>
      <c r="N392" s="41">
        <f>Arkusz13!C18</f>
        <v>349</v>
      </c>
      <c r="O392" s="41">
        <f>Arkusz13!C34</f>
        <v>288</v>
      </c>
      <c r="P392" s="41">
        <f>Arkusz13!C50</f>
        <v>226</v>
      </c>
      <c r="Q392" s="41">
        <f>Arkusz13!C66</f>
        <v>23</v>
      </c>
      <c r="R392" s="41">
        <f>Arkusz13!C82</f>
        <v>0</v>
      </c>
      <c r="S392" s="41">
        <f>Arkusz13!C98</f>
        <v>0</v>
      </c>
      <c r="T392" s="51">
        <f>Arkusz13!C114</f>
        <v>0</v>
      </c>
      <c r="U392" s="41">
        <f>Arkusz13!C130-SUM(N392:T392)</f>
        <v>533</v>
      </c>
      <c r="V392" s="245">
        <f t="shared" ref="V392:V406" si="10">SUM(N392:U392)</f>
        <v>1419</v>
      </c>
      <c r="W392" s="277"/>
      <c r="Y392" s="3"/>
    </row>
    <row r="393" spans="1:25" x14ac:dyDescent="0.25">
      <c r="C393" s="169" t="s">
        <v>34</v>
      </c>
      <c r="D393" s="170"/>
      <c r="E393" s="170"/>
      <c r="F393" s="170"/>
      <c r="G393" s="170"/>
      <c r="H393" s="170"/>
      <c r="I393" s="170"/>
      <c r="J393" s="170"/>
      <c r="K393" s="170"/>
      <c r="L393" s="108">
        <f>Arkusz13!C3</f>
        <v>175</v>
      </c>
      <c r="M393" s="108"/>
      <c r="N393" s="43">
        <f>Arkusz13!C19</f>
        <v>86</v>
      </c>
      <c r="O393" s="43">
        <f>Arkusz13!C35</f>
        <v>24</v>
      </c>
      <c r="P393" s="43">
        <f>Arkusz13!C51</f>
        <v>24</v>
      </c>
      <c r="Q393" s="43">
        <f>Arkusz13!C67</f>
        <v>1</v>
      </c>
      <c r="R393" s="43">
        <f>Arkusz13!C83</f>
        <v>0</v>
      </c>
      <c r="S393" s="43">
        <f>Arkusz13!C99</f>
        <v>0</v>
      </c>
      <c r="T393" s="51">
        <f>Arkusz13!C115</f>
        <v>0</v>
      </c>
      <c r="U393" s="43">
        <f>Arkusz13!C131-SUM(N393:T393)</f>
        <v>24</v>
      </c>
      <c r="V393" s="245">
        <f t="shared" si="10"/>
        <v>159</v>
      </c>
      <c r="W393" s="277"/>
      <c r="Y393" s="3"/>
    </row>
    <row r="394" spans="1:25" x14ac:dyDescent="0.25">
      <c r="C394" s="167" t="s">
        <v>35</v>
      </c>
      <c r="D394" s="168"/>
      <c r="E394" s="168"/>
      <c r="F394" s="168"/>
      <c r="G394" s="168"/>
      <c r="H394" s="168"/>
      <c r="I394" s="168"/>
      <c r="J394" s="168"/>
      <c r="K394" s="168"/>
      <c r="L394" s="108">
        <f>Arkusz13!C4</f>
        <v>36</v>
      </c>
      <c r="M394" s="108"/>
      <c r="N394" s="43">
        <f>Arkusz13!C20</f>
        <v>12</v>
      </c>
      <c r="O394" s="43">
        <f>Arkusz13!C36</f>
        <v>1</v>
      </c>
      <c r="P394" s="43">
        <f>Arkusz13!C52</f>
        <v>6</v>
      </c>
      <c r="Q394" s="43">
        <f>Arkusz13!C68</f>
        <v>0</v>
      </c>
      <c r="R394" s="43">
        <f>Arkusz13!C84</f>
        <v>0</v>
      </c>
      <c r="S394" s="43">
        <f>Arkusz13!C100</f>
        <v>0</v>
      </c>
      <c r="T394" s="51">
        <f>Arkusz13!C116</f>
        <v>0</v>
      </c>
      <c r="U394" s="43">
        <f>Arkusz13!C132-SUM(N394:T394)</f>
        <v>9</v>
      </c>
      <c r="V394" s="245">
        <f t="shared" si="10"/>
        <v>28</v>
      </c>
      <c r="W394" s="277"/>
      <c r="Y394" s="3"/>
    </row>
    <row r="395" spans="1:25" x14ac:dyDescent="0.25">
      <c r="C395" s="169" t="s">
        <v>36</v>
      </c>
      <c r="D395" s="170"/>
      <c r="E395" s="170"/>
      <c r="F395" s="170"/>
      <c r="G395" s="170"/>
      <c r="H395" s="170"/>
      <c r="I395" s="170"/>
      <c r="J395" s="170"/>
      <c r="K395" s="170"/>
      <c r="L395" s="108">
        <f>Arkusz13!C5</f>
        <v>4</v>
      </c>
      <c r="M395" s="108"/>
      <c r="N395" s="43">
        <f>Arkusz13!C21</f>
        <v>0</v>
      </c>
      <c r="O395" s="43">
        <f>Arkusz13!C37</f>
        <v>0</v>
      </c>
      <c r="P395" s="43">
        <f>Arkusz13!C53</f>
        <v>0</v>
      </c>
      <c r="Q395" s="43">
        <f>Arkusz13!C69</f>
        <v>0</v>
      </c>
      <c r="R395" s="43">
        <f>Arkusz13!C85</f>
        <v>0</v>
      </c>
      <c r="S395" s="43">
        <f>Arkusz13!C101</f>
        <v>0</v>
      </c>
      <c r="T395" s="51">
        <f>Arkusz13!C117</f>
        <v>0</v>
      </c>
      <c r="U395" s="43">
        <f>Arkusz13!C133-SUM(N395:T395)</f>
        <v>0</v>
      </c>
      <c r="V395" s="245">
        <f t="shared" si="10"/>
        <v>0</v>
      </c>
      <c r="W395" s="277"/>
      <c r="Y395" s="3"/>
    </row>
    <row r="396" spans="1:25" x14ac:dyDescent="0.25">
      <c r="C396" s="167" t="s">
        <v>37</v>
      </c>
      <c r="D396" s="168"/>
      <c r="E396" s="168"/>
      <c r="F396" s="168"/>
      <c r="G396" s="168"/>
      <c r="H396" s="168"/>
      <c r="I396" s="168"/>
      <c r="J396" s="168"/>
      <c r="K396" s="168"/>
      <c r="L396" s="108">
        <f>Arkusz13!C6</f>
        <v>0</v>
      </c>
      <c r="M396" s="108"/>
      <c r="N396" s="43">
        <f>Arkusz13!C22</f>
        <v>0</v>
      </c>
      <c r="O396" s="43">
        <f>Arkusz13!C38</f>
        <v>0</v>
      </c>
      <c r="P396" s="43">
        <f>Arkusz13!C54</f>
        <v>0</v>
      </c>
      <c r="Q396" s="43">
        <f>Arkusz13!C70</f>
        <v>0</v>
      </c>
      <c r="R396" s="43">
        <f>Arkusz13!C86</f>
        <v>0</v>
      </c>
      <c r="S396" s="43">
        <f>Arkusz13!C102</f>
        <v>0</v>
      </c>
      <c r="T396" s="51">
        <f>Arkusz13!C118</f>
        <v>0</v>
      </c>
      <c r="U396" s="43">
        <f>Arkusz13!C134-SUM(N396:T396)</f>
        <v>0</v>
      </c>
      <c r="V396" s="245">
        <f t="shared" si="10"/>
        <v>0</v>
      </c>
      <c r="W396" s="277"/>
      <c r="Y396" s="3"/>
    </row>
    <row r="397" spans="1:25" x14ac:dyDescent="0.25">
      <c r="C397" s="169" t="s">
        <v>45</v>
      </c>
      <c r="D397" s="170"/>
      <c r="E397" s="170"/>
      <c r="F397" s="170"/>
      <c r="G397" s="170"/>
      <c r="H397" s="170"/>
      <c r="I397" s="170"/>
      <c r="J397" s="170"/>
      <c r="K397" s="170"/>
      <c r="L397" s="108">
        <f>Arkusz13!C7</f>
        <v>1</v>
      </c>
      <c r="M397" s="108"/>
      <c r="N397" s="43">
        <f>Arkusz13!C23</f>
        <v>0</v>
      </c>
      <c r="O397" s="43">
        <f>Arkusz13!C39</f>
        <v>0</v>
      </c>
      <c r="P397" s="43">
        <f>Arkusz13!C55</f>
        <v>0</v>
      </c>
      <c r="Q397" s="43">
        <f>Arkusz13!C71</f>
        <v>0</v>
      </c>
      <c r="R397" s="43">
        <f>Arkusz13!C87</f>
        <v>0</v>
      </c>
      <c r="S397" s="43">
        <f>Arkusz13!C103</f>
        <v>0</v>
      </c>
      <c r="T397" s="51">
        <f>Arkusz13!C119</f>
        <v>0</v>
      </c>
      <c r="U397" s="43">
        <f>Arkusz13!C135-SUM(N397:T397)</f>
        <v>0</v>
      </c>
      <c r="V397" s="245">
        <f t="shared" si="10"/>
        <v>0</v>
      </c>
      <c r="W397" s="277"/>
      <c r="Y397" s="3"/>
    </row>
    <row r="398" spans="1:25" x14ac:dyDescent="0.25">
      <c r="C398" s="167" t="s">
        <v>46</v>
      </c>
      <c r="D398" s="168"/>
      <c r="E398" s="168"/>
      <c r="F398" s="168"/>
      <c r="G398" s="168"/>
      <c r="H398" s="168"/>
      <c r="I398" s="168"/>
      <c r="J398" s="168"/>
      <c r="K398" s="168"/>
      <c r="L398" s="108">
        <f>Arkusz13!C8</f>
        <v>0</v>
      </c>
      <c r="M398" s="108"/>
      <c r="N398" s="43">
        <f>Arkusz13!C24</f>
        <v>0</v>
      </c>
      <c r="O398" s="43">
        <f>Arkusz13!C40</f>
        <v>0</v>
      </c>
      <c r="P398" s="43">
        <f>Arkusz13!C56</f>
        <v>0</v>
      </c>
      <c r="Q398" s="43">
        <f>Arkusz13!C72</f>
        <v>0</v>
      </c>
      <c r="R398" s="43">
        <f>Arkusz13!C88</f>
        <v>0</v>
      </c>
      <c r="S398" s="43">
        <f>Arkusz13!C104</f>
        <v>0</v>
      </c>
      <c r="T398" s="51">
        <f>Arkusz13!C120</f>
        <v>0</v>
      </c>
      <c r="U398" s="43">
        <f>Arkusz13!C136-SUM(N398:T398)</f>
        <v>0</v>
      </c>
      <c r="V398" s="245">
        <f t="shared" si="10"/>
        <v>0</v>
      </c>
      <c r="W398" s="277"/>
      <c r="Y398" s="3"/>
    </row>
    <row r="399" spans="1:25" x14ac:dyDescent="0.25">
      <c r="C399" s="169" t="s">
        <v>4</v>
      </c>
      <c r="D399" s="170"/>
      <c r="E399" s="170"/>
      <c r="F399" s="170"/>
      <c r="G399" s="170"/>
      <c r="H399" s="170"/>
      <c r="I399" s="170"/>
      <c r="J399" s="170"/>
      <c r="K399" s="170"/>
      <c r="L399" s="108">
        <f>Arkusz13!C9</f>
        <v>0</v>
      </c>
      <c r="M399" s="108"/>
      <c r="N399" s="43">
        <f>Arkusz13!C25</f>
        <v>0</v>
      </c>
      <c r="O399" s="43">
        <f>Arkusz13!C41</f>
        <v>0</v>
      </c>
      <c r="P399" s="43">
        <f>Arkusz13!C57</f>
        <v>0</v>
      </c>
      <c r="Q399" s="43">
        <f>Arkusz13!C73</f>
        <v>0</v>
      </c>
      <c r="R399" s="43">
        <f>Arkusz13!C89</f>
        <v>0</v>
      </c>
      <c r="S399" s="43">
        <f>Arkusz13!C105</f>
        <v>0</v>
      </c>
      <c r="T399" s="51">
        <f>Arkusz13!C121</f>
        <v>0</v>
      </c>
      <c r="U399" s="43">
        <f>Arkusz13!C137-SUM(N399:T399)</f>
        <v>0</v>
      </c>
      <c r="V399" s="245">
        <f t="shared" si="10"/>
        <v>0</v>
      </c>
      <c r="W399" s="277"/>
      <c r="Y399" s="3"/>
    </row>
    <row r="400" spans="1:25" x14ac:dyDescent="0.25">
      <c r="C400" s="167" t="s">
        <v>38</v>
      </c>
      <c r="D400" s="168"/>
      <c r="E400" s="168"/>
      <c r="F400" s="168"/>
      <c r="G400" s="168"/>
      <c r="H400" s="168"/>
      <c r="I400" s="168"/>
      <c r="J400" s="168"/>
      <c r="K400" s="168"/>
      <c r="L400" s="108">
        <f>Arkusz13!C10</f>
        <v>2</v>
      </c>
      <c r="M400" s="108"/>
      <c r="N400" s="43">
        <f>Arkusz13!C26</f>
        <v>1</v>
      </c>
      <c r="O400" s="43">
        <f>Arkusz13!C42</f>
        <v>0</v>
      </c>
      <c r="P400" s="43">
        <f>Arkusz13!C58</f>
        <v>0</v>
      </c>
      <c r="Q400" s="43">
        <f>Arkusz13!C74</f>
        <v>0</v>
      </c>
      <c r="R400" s="43">
        <f>Arkusz13!C90</f>
        <v>0</v>
      </c>
      <c r="S400" s="43">
        <f>Arkusz13!C106</f>
        <v>0</v>
      </c>
      <c r="T400" s="51">
        <f>Arkusz13!C122</f>
        <v>0</v>
      </c>
      <c r="U400" s="43">
        <f>Arkusz13!C138-SUM(N400:T400)</f>
        <v>0</v>
      </c>
      <c r="V400" s="245">
        <f t="shared" si="10"/>
        <v>1</v>
      </c>
      <c r="W400" s="277"/>
      <c r="Y400" s="3"/>
    </row>
    <row r="401" spans="1:25" x14ac:dyDescent="0.25">
      <c r="C401" s="169" t="s">
        <v>39</v>
      </c>
      <c r="D401" s="170"/>
      <c r="E401" s="170"/>
      <c r="F401" s="170"/>
      <c r="G401" s="170"/>
      <c r="H401" s="170"/>
      <c r="I401" s="170"/>
      <c r="J401" s="170"/>
      <c r="K401" s="170"/>
      <c r="L401" s="108">
        <f>Arkusz13!C11</f>
        <v>1</v>
      </c>
      <c r="M401" s="108"/>
      <c r="N401" s="43">
        <f>Arkusz13!C27</f>
        <v>0</v>
      </c>
      <c r="O401" s="43">
        <f>Arkusz13!C43</f>
        <v>0</v>
      </c>
      <c r="P401" s="43">
        <f>Arkusz13!C59</f>
        <v>1</v>
      </c>
      <c r="Q401" s="43">
        <f>Arkusz13!C75</f>
        <v>0</v>
      </c>
      <c r="R401" s="43">
        <f>Arkusz13!C91</f>
        <v>0</v>
      </c>
      <c r="S401" s="43">
        <f>Arkusz13!C107</f>
        <v>0</v>
      </c>
      <c r="T401" s="51">
        <f>Arkusz13!C123</f>
        <v>0</v>
      </c>
      <c r="U401" s="43">
        <f>Arkusz13!C139-SUM(N401:T401)</f>
        <v>0</v>
      </c>
      <c r="V401" s="245">
        <f t="shared" si="10"/>
        <v>1</v>
      </c>
      <c r="W401" s="277"/>
      <c r="Y401" s="3"/>
    </row>
    <row r="402" spans="1:25" x14ac:dyDescent="0.25">
      <c r="C402" s="167" t="s">
        <v>40</v>
      </c>
      <c r="D402" s="168"/>
      <c r="E402" s="168"/>
      <c r="F402" s="168"/>
      <c r="G402" s="168"/>
      <c r="H402" s="168"/>
      <c r="I402" s="168"/>
      <c r="J402" s="168"/>
      <c r="K402" s="168"/>
      <c r="L402" s="108">
        <f>Arkusz13!C12</f>
        <v>421</v>
      </c>
      <c r="M402" s="108"/>
      <c r="N402" s="43">
        <f>Arkusz13!C28</f>
        <v>121</v>
      </c>
      <c r="O402" s="43">
        <f>Arkusz13!C44</f>
        <v>31</v>
      </c>
      <c r="P402" s="43">
        <f>Arkusz13!C60</f>
        <v>23</v>
      </c>
      <c r="Q402" s="43">
        <f>Arkusz13!C76</f>
        <v>42</v>
      </c>
      <c r="R402" s="43">
        <f>Arkusz13!C92</f>
        <v>10</v>
      </c>
      <c r="S402" s="43">
        <f>Arkusz13!C108</f>
        <v>0</v>
      </c>
      <c r="T402" s="51">
        <f>Arkusz13!C124</f>
        <v>75</v>
      </c>
      <c r="U402" s="43">
        <f>Arkusz13!C140-SUM(N402:T402)</f>
        <v>85</v>
      </c>
      <c r="V402" s="245">
        <f t="shared" si="10"/>
        <v>387</v>
      </c>
      <c r="W402" s="277"/>
      <c r="Y402" s="3"/>
    </row>
    <row r="403" spans="1:25" x14ac:dyDescent="0.25">
      <c r="C403" s="167" t="s">
        <v>10</v>
      </c>
      <c r="D403" s="168"/>
      <c r="E403" s="168"/>
      <c r="F403" s="168"/>
      <c r="G403" s="168"/>
      <c r="H403" s="168"/>
      <c r="I403" s="168"/>
      <c r="J403" s="168"/>
      <c r="K403" s="168"/>
      <c r="L403" s="108">
        <f>Arkusz13!C14</f>
        <v>3</v>
      </c>
      <c r="M403" s="108"/>
      <c r="N403" s="43">
        <f>Arkusz13!C30</f>
        <v>0</v>
      </c>
      <c r="O403" s="43">
        <f>Arkusz13!C46</f>
        <v>0</v>
      </c>
      <c r="P403" s="43">
        <f>Arkusz13!C62</f>
        <v>0</v>
      </c>
      <c r="Q403" s="43">
        <f>Arkusz13!C78</f>
        <v>0</v>
      </c>
      <c r="R403" s="43">
        <f>Arkusz13!C94</f>
        <v>0</v>
      </c>
      <c r="S403" s="43">
        <f>Arkusz13!C110</f>
        <v>0</v>
      </c>
      <c r="T403" s="51">
        <f>Arkusz13!C126</f>
        <v>0</v>
      </c>
      <c r="U403" s="43">
        <f>Arkusz13!C142-SUM(N403:T403)</f>
        <v>1</v>
      </c>
      <c r="V403" s="245">
        <f t="shared" si="10"/>
        <v>1</v>
      </c>
      <c r="W403" s="277"/>
      <c r="Y403" s="3"/>
    </row>
    <row r="404" spans="1:25" x14ac:dyDescent="0.25">
      <c r="C404" s="169" t="s">
        <v>42</v>
      </c>
      <c r="D404" s="170"/>
      <c r="E404" s="170"/>
      <c r="F404" s="170"/>
      <c r="G404" s="170"/>
      <c r="H404" s="170"/>
      <c r="I404" s="170"/>
      <c r="J404" s="170"/>
      <c r="K404" s="170"/>
      <c r="L404" s="108">
        <f>Arkusz13!C15</f>
        <v>7</v>
      </c>
      <c r="M404" s="108"/>
      <c r="N404" s="43">
        <f>Arkusz13!C31</f>
        <v>3</v>
      </c>
      <c r="O404" s="43">
        <f>Arkusz13!C47</f>
        <v>0</v>
      </c>
      <c r="P404" s="43">
        <f>Arkusz13!C63</f>
        <v>1</v>
      </c>
      <c r="Q404" s="43">
        <f>Arkusz13!C79</f>
        <v>0</v>
      </c>
      <c r="R404" s="43">
        <f>Arkusz13!C95</f>
        <v>0</v>
      </c>
      <c r="S404" s="43">
        <f>Arkusz13!C111</f>
        <v>0</v>
      </c>
      <c r="T404" s="51">
        <f>Arkusz13!C127</f>
        <v>0</v>
      </c>
      <c r="U404" s="43">
        <f>Arkusz13!C143-SUM(N404:T404)</f>
        <v>0</v>
      </c>
      <c r="V404" s="245">
        <f t="shared" si="10"/>
        <v>4</v>
      </c>
      <c r="W404" s="277"/>
      <c r="Y404" s="3"/>
    </row>
    <row r="405" spans="1:25" x14ac:dyDescent="0.25">
      <c r="C405" s="167" t="s">
        <v>43</v>
      </c>
      <c r="D405" s="168"/>
      <c r="E405" s="168"/>
      <c r="F405" s="168"/>
      <c r="G405" s="168"/>
      <c r="H405" s="168"/>
      <c r="I405" s="168"/>
      <c r="J405" s="168"/>
      <c r="K405" s="168"/>
      <c r="L405" s="108">
        <f>Arkusz13!C16</f>
        <v>0</v>
      </c>
      <c r="M405" s="108"/>
      <c r="N405" s="43">
        <f>Arkusz13!C32</f>
        <v>0</v>
      </c>
      <c r="O405" s="43">
        <f>Arkusz13!C48</f>
        <v>0</v>
      </c>
      <c r="P405" s="43">
        <f>Arkusz13!C64</f>
        <v>0</v>
      </c>
      <c r="Q405" s="43">
        <f>Arkusz13!C80</f>
        <v>0</v>
      </c>
      <c r="R405" s="43">
        <f>Arkusz13!C96</f>
        <v>0</v>
      </c>
      <c r="S405" s="43">
        <f>Arkusz13!C112</f>
        <v>0</v>
      </c>
      <c r="T405" s="51">
        <f>Arkusz13!C128</f>
        <v>0</v>
      </c>
      <c r="U405" s="43">
        <f>Arkusz13!C144-SUM(N405:T405)</f>
        <v>0</v>
      </c>
      <c r="V405" s="245">
        <f t="shared" si="10"/>
        <v>0</v>
      </c>
      <c r="W405" s="277"/>
      <c r="Y405" s="3"/>
    </row>
    <row r="406" spans="1:25" ht="15.75" thickBot="1" x14ac:dyDescent="0.3">
      <c r="C406" s="308" t="s">
        <v>44</v>
      </c>
      <c r="D406" s="309"/>
      <c r="E406" s="309"/>
      <c r="F406" s="309"/>
      <c r="G406" s="309"/>
      <c r="H406" s="309"/>
      <c r="I406" s="309"/>
      <c r="J406" s="309"/>
      <c r="K406" s="309"/>
      <c r="L406" s="108">
        <f>Arkusz13!C17</f>
        <v>0</v>
      </c>
      <c r="M406" s="108"/>
      <c r="N406" s="43">
        <f>Arkusz13!C33</f>
        <v>1</v>
      </c>
      <c r="O406" s="43">
        <f>Arkusz13!C49</f>
        <v>0</v>
      </c>
      <c r="P406" s="43">
        <f>Arkusz13!C65</f>
        <v>0</v>
      </c>
      <c r="Q406" s="43">
        <f>Arkusz13!C81</f>
        <v>0</v>
      </c>
      <c r="R406" s="43">
        <f>Arkusz13!C97</f>
        <v>0</v>
      </c>
      <c r="S406" s="43">
        <f>Arkusz13!C113</f>
        <v>0</v>
      </c>
      <c r="T406" s="51">
        <f>Arkusz13!C129</f>
        <v>0</v>
      </c>
      <c r="U406" s="43">
        <f>Arkusz13!C145-SUM(N406:T406)</f>
        <v>1</v>
      </c>
      <c r="V406" s="245">
        <f t="shared" si="10"/>
        <v>2</v>
      </c>
      <c r="W406" s="277"/>
      <c r="Y406" s="3"/>
    </row>
    <row r="407" spans="1:25" ht="15.75" thickBot="1" x14ac:dyDescent="0.3">
      <c r="C407" s="296" t="s">
        <v>1</v>
      </c>
      <c r="D407" s="297"/>
      <c r="E407" s="297"/>
      <c r="F407" s="297"/>
      <c r="G407" s="297"/>
      <c r="H407" s="297"/>
      <c r="I407" s="297"/>
      <c r="J407" s="297"/>
      <c r="K407" s="297"/>
      <c r="L407" s="299">
        <f>SUM(L392:L406)</f>
        <v>2193</v>
      </c>
      <c r="M407" s="299"/>
      <c r="N407" s="42">
        <f t="shared" ref="N407:V407" si="11">SUM(N392:N406)</f>
        <v>573</v>
      </c>
      <c r="O407" s="42">
        <f t="shared" si="11"/>
        <v>344</v>
      </c>
      <c r="P407" s="42">
        <f t="shared" si="11"/>
        <v>281</v>
      </c>
      <c r="Q407" s="42">
        <f t="shared" si="11"/>
        <v>66</v>
      </c>
      <c r="R407" s="42">
        <f t="shared" si="11"/>
        <v>10</v>
      </c>
      <c r="S407" s="42">
        <f t="shared" si="11"/>
        <v>0</v>
      </c>
      <c r="T407" s="52">
        <f t="shared" si="11"/>
        <v>75</v>
      </c>
      <c r="U407" s="53">
        <f t="shared" si="11"/>
        <v>653</v>
      </c>
      <c r="V407" s="299">
        <f t="shared" si="11"/>
        <v>2002</v>
      </c>
      <c r="W407" s="300"/>
      <c r="Y407" s="3"/>
    </row>
    <row r="408" spans="1:25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</row>
    <row r="409" spans="1:25" s="66" customFormat="1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Y409" s="6"/>
    </row>
    <row r="410" spans="1:25" s="66" customFormat="1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Y410" s="6"/>
    </row>
    <row r="411" spans="1:25" s="66" customFormat="1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Y411" s="6"/>
    </row>
    <row r="414" spans="1:25" ht="15" customHeight="1" x14ac:dyDescent="0.25"/>
    <row r="435" spans="1:25" ht="20.25" customHeight="1" thickBot="1" x14ac:dyDescent="0.3"/>
    <row r="436" spans="1:25" ht="21.75" customHeight="1" x14ac:dyDescent="0.25">
      <c r="D436" s="307" t="s">
        <v>2</v>
      </c>
      <c r="E436" s="298"/>
      <c r="F436" s="298"/>
      <c r="G436" s="298"/>
      <c r="H436" s="298"/>
      <c r="I436" s="298"/>
      <c r="J436" s="298"/>
      <c r="K436" s="298"/>
      <c r="L436" s="298" t="s">
        <v>3</v>
      </c>
      <c r="M436" s="298"/>
      <c r="N436" s="151" t="s">
        <v>87</v>
      </c>
      <c r="O436" s="151"/>
      <c r="P436" s="151"/>
      <c r="Q436" s="301" t="s">
        <v>88</v>
      </c>
      <c r="R436" s="302"/>
      <c r="S436" s="303"/>
    </row>
    <row r="437" spans="1:25" ht="15.75" thickBot="1" x14ac:dyDescent="0.3">
      <c r="D437" s="172" t="s">
        <v>86</v>
      </c>
      <c r="E437" s="173"/>
      <c r="F437" s="173"/>
      <c r="G437" s="173"/>
      <c r="H437" s="173"/>
      <c r="I437" s="173"/>
      <c r="J437" s="173"/>
      <c r="K437" s="173"/>
      <c r="L437" s="171">
        <f>Arkusz14!B2</f>
        <v>55</v>
      </c>
      <c r="M437" s="171"/>
      <c r="N437" s="171">
        <f>Arkusz14!B3</f>
        <v>16</v>
      </c>
      <c r="O437" s="171"/>
      <c r="P437" s="171"/>
      <c r="Q437" s="304">
        <f>Arkusz14!B4</f>
        <v>0</v>
      </c>
      <c r="R437" s="305"/>
      <c r="S437" s="306"/>
    </row>
    <row r="438" spans="1:25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5" x14ac:dyDescent="0.25">
      <c r="A439" s="181" t="s">
        <v>162</v>
      </c>
      <c r="B439" s="182"/>
      <c r="C439" s="182"/>
      <c r="D439" s="182"/>
      <c r="E439" s="182"/>
      <c r="F439" s="182"/>
      <c r="G439" s="182"/>
      <c r="H439" s="182"/>
      <c r="I439" s="182"/>
      <c r="J439" s="182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182"/>
      <c r="W439" s="182"/>
      <c r="X439" s="182"/>
      <c r="Y439" s="182"/>
    </row>
    <row r="440" spans="1:25" x14ac:dyDescent="0.25">
      <c r="A440" s="182"/>
      <c r="B440" s="182"/>
      <c r="C440" s="182"/>
      <c r="D440" s="182"/>
      <c r="E440" s="182"/>
      <c r="F440" s="182"/>
      <c r="G440" s="182"/>
      <c r="H440" s="182"/>
      <c r="I440" s="182"/>
      <c r="J440" s="182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182"/>
      <c r="W440" s="182"/>
      <c r="X440" s="182"/>
      <c r="Y440" s="182"/>
    </row>
    <row r="441" spans="1:25" x14ac:dyDescent="0.25">
      <c r="A441" s="182"/>
      <c r="B441" s="182"/>
      <c r="C441" s="182"/>
      <c r="D441" s="182"/>
      <c r="E441" s="182"/>
      <c r="F441" s="182"/>
      <c r="G441" s="182"/>
      <c r="H441" s="182"/>
      <c r="I441" s="182"/>
      <c r="J441" s="182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182"/>
      <c r="W441" s="182"/>
      <c r="X441" s="182"/>
      <c r="Y441" s="182"/>
    </row>
    <row r="442" spans="1:25" x14ac:dyDescent="0.25">
      <c r="A442" s="182"/>
      <c r="B442" s="182"/>
      <c r="C442" s="182"/>
      <c r="D442" s="182"/>
      <c r="E442" s="182"/>
      <c r="F442" s="182"/>
      <c r="G442" s="182"/>
      <c r="H442" s="182"/>
      <c r="I442" s="182"/>
      <c r="J442" s="182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182"/>
      <c r="W442" s="182"/>
      <c r="X442" s="182"/>
      <c r="Y442" s="182"/>
    </row>
    <row r="443" spans="1:25" s="61" customFormat="1" x14ac:dyDescent="0.25">
      <c r="A443" s="182"/>
      <c r="B443" s="182"/>
      <c r="C443" s="182"/>
      <c r="D443" s="182"/>
      <c r="E443" s="182"/>
      <c r="F443" s="182"/>
      <c r="G443" s="182"/>
      <c r="H443" s="182"/>
      <c r="I443" s="182"/>
      <c r="J443" s="182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182"/>
      <c r="W443" s="182"/>
      <c r="X443" s="182"/>
      <c r="Y443" s="182"/>
    </row>
    <row r="444" spans="1:25" x14ac:dyDescent="0.25">
      <c r="A444" s="182"/>
      <c r="B444" s="182"/>
      <c r="C444" s="182"/>
      <c r="D444" s="182"/>
      <c r="E444" s="182"/>
      <c r="F444" s="182"/>
      <c r="G444" s="182"/>
      <c r="H444" s="182"/>
      <c r="I444" s="182"/>
      <c r="J444" s="182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182"/>
      <c r="W444" s="182"/>
      <c r="X444" s="182"/>
      <c r="Y444" s="182"/>
    </row>
    <row r="445" spans="1:25" s="61" customFormat="1" x14ac:dyDescent="0.25">
      <c r="A445" s="182"/>
      <c r="B445" s="182"/>
      <c r="C445" s="182"/>
      <c r="D445" s="182"/>
      <c r="E445" s="182"/>
      <c r="F445" s="182"/>
      <c r="G445" s="182"/>
      <c r="H445" s="182"/>
      <c r="I445" s="182"/>
      <c r="J445" s="182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182"/>
      <c r="W445" s="182"/>
      <c r="X445" s="182"/>
      <c r="Y445" s="182"/>
    </row>
    <row r="446" spans="1:25" s="61" customFormat="1" x14ac:dyDescent="0.25">
      <c r="A446" s="182"/>
      <c r="B446" s="182"/>
      <c r="C446" s="182"/>
      <c r="D446" s="182"/>
      <c r="E446" s="182"/>
      <c r="F446" s="182"/>
      <c r="G446" s="182"/>
      <c r="H446" s="182"/>
      <c r="I446" s="182"/>
      <c r="J446" s="182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182"/>
      <c r="W446" s="182"/>
      <c r="X446" s="182"/>
      <c r="Y446" s="182"/>
    </row>
    <row r="447" spans="1:25" s="61" customFormat="1" x14ac:dyDescent="0.25">
      <c r="A447" s="182"/>
      <c r="B447" s="182"/>
      <c r="C447" s="182"/>
      <c r="D447" s="182"/>
      <c r="E447" s="182"/>
      <c r="F447" s="182"/>
      <c r="G447" s="182"/>
      <c r="H447" s="182"/>
      <c r="I447" s="182"/>
      <c r="J447" s="182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182"/>
      <c r="W447" s="182"/>
      <c r="X447" s="182"/>
      <c r="Y447" s="182"/>
    </row>
    <row r="448" spans="1:25" s="61" customFormat="1" x14ac:dyDescent="0.25">
      <c r="A448" s="182"/>
      <c r="B448" s="182"/>
      <c r="C448" s="182"/>
      <c r="D448" s="182"/>
      <c r="E448" s="182"/>
      <c r="F448" s="182"/>
      <c r="G448" s="182"/>
      <c r="H448" s="182"/>
      <c r="I448" s="182"/>
      <c r="J448" s="182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182"/>
      <c r="W448" s="182"/>
      <c r="X448" s="182"/>
      <c r="Y448" s="182"/>
    </row>
    <row r="449" spans="1:25" s="61" customFormat="1" x14ac:dyDescent="0.25">
      <c r="A449" s="182"/>
      <c r="B449" s="182"/>
      <c r="C449" s="182"/>
      <c r="D449" s="182"/>
      <c r="E449" s="182"/>
      <c r="F449" s="182"/>
      <c r="G449" s="182"/>
      <c r="H449" s="182"/>
      <c r="I449" s="182"/>
      <c r="J449" s="182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182"/>
      <c r="W449" s="182"/>
      <c r="X449" s="182"/>
      <c r="Y449" s="182"/>
    </row>
    <row r="450" spans="1:25" s="61" customFormat="1" x14ac:dyDescent="0.25">
      <c r="A450" s="182"/>
      <c r="B450" s="182"/>
      <c r="C450" s="182"/>
      <c r="D450" s="182"/>
      <c r="E450" s="182"/>
      <c r="F450" s="182"/>
      <c r="G450" s="182"/>
      <c r="H450" s="182"/>
      <c r="I450" s="182"/>
      <c r="J450" s="182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  <c r="X450" s="182"/>
      <c r="Y450" s="182"/>
    </row>
    <row r="451" spans="1:25" x14ac:dyDescent="0.25">
      <c r="A451" s="182"/>
      <c r="B451" s="182"/>
      <c r="C451" s="182"/>
      <c r="D451" s="182"/>
      <c r="E451" s="182"/>
      <c r="F451" s="182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  <c r="X451" s="182"/>
      <c r="Y451" s="182"/>
    </row>
    <row r="454" spans="1:25" x14ac:dyDescent="0.25">
      <c r="A454" s="10" t="s">
        <v>163</v>
      </c>
      <c r="B454" s="10"/>
      <c r="C454" s="10"/>
      <c r="D454" s="10"/>
      <c r="E454" s="10"/>
      <c r="F454" s="10"/>
    </row>
    <row r="455" spans="1:25" ht="15.75" thickBot="1" x14ac:dyDescent="0.3"/>
    <row r="456" spans="1:25" x14ac:dyDescent="0.25">
      <c r="D456" s="101" t="s">
        <v>27</v>
      </c>
      <c r="E456" s="102"/>
      <c r="F456" s="102"/>
      <c r="G456" s="102"/>
      <c r="H456" s="102" t="s">
        <v>3</v>
      </c>
      <c r="I456" s="102"/>
      <c r="J456" s="102"/>
      <c r="K456" s="102" t="s">
        <v>22</v>
      </c>
      <c r="L456" s="102"/>
      <c r="M456" s="281"/>
    </row>
    <row r="457" spans="1:25" x14ac:dyDescent="0.25">
      <c r="D457" s="282" t="s">
        <v>19</v>
      </c>
      <c r="E457" s="283"/>
      <c r="F457" s="283"/>
      <c r="G457" s="283"/>
      <c r="H457" s="245">
        <v>61181</v>
      </c>
      <c r="I457" s="245"/>
      <c r="J457" s="245"/>
      <c r="K457" s="245">
        <v>61238</v>
      </c>
      <c r="L457" s="245"/>
      <c r="M457" s="277"/>
    </row>
    <row r="458" spans="1:25" x14ac:dyDescent="0.25">
      <c r="D458" s="284" t="s">
        <v>20</v>
      </c>
      <c r="E458" s="285"/>
      <c r="F458" s="285"/>
      <c r="G458" s="285"/>
      <c r="H458" s="245">
        <v>2205</v>
      </c>
      <c r="I458" s="245"/>
      <c r="J458" s="245"/>
      <c r="K458" s="245">
        <v>2040</v>
      </c>
      <c r="L458" s="245"/>
      <c r="M458" s="277"/>
    </row>
    <row r="459" spans="1:25" ht="15.75" thickBot="1" x14ac:dyDescent="0.3">
      <c r="D459" s="275" t="s">
        <v>21</v>
      </c>
      <c r="E459" s="276"/>
      <c r="F459" s="276"/>
      <c r="G459" s="276"/>
      <c r="H459" s="245">
        <v>1410</v>
      </c>
      <c r="I459" s="245"/>
      <c r="J459" s="245"/>
      <c r="K459" s="245">
        <v>1440</v>
      </c>
      <c r="L459" s="245"/>
      <c r="M459" s="277"/>
    </row>
    <row r="460" spans="1:25" ht="15.75" thickBot="1" x14ac:dyDescent="0.3">
      <c r="D460" s="265" t="s">
        <v>1</v>
      </c>
      <c r="E460" s="266"/>
      <c r="F460" s="266"/>
      <c r="G460" s="266"/>
      <c r="H460" s="183">
        <f>SUM(H457:J459)</f>
        <v>64796</v>
      </c>
      <c r="I460" s="183"/>
      <c r="J460" s="183"/>
      <c r="K460" s="183">
        <f>SUM(K457:M459)</f>
        <v>64718</v>
      </c>
      <c r="L460" s="183"/>
      <c r="M460" s="183"/>
    </row>
    <row r="461" spans="1:25" s="45" customFormat="1" x14ac:dyDescent="0.25">
      <c r="D461" s="48"/>
      <c r="E461" s="48"/>
      <c r="F461" s="48"/>
      <c r="G461" s="48"/>
      <c r="H461" s="49"/>
      <c r="I461" s="49"/>
      <c r="J461" s="49"/>
      <c r="K461" s="49"/>
      <c r="L461" s="49"/>
      <c r="M461" s="49"/>
      <c r="Y461" s="6"/>
    </row>
    <row r="462" spans="1:25" s="45" customFormat="1" x14ac:dyDescent="0.25">
      <c r="D462" s="48"/>
      <c r="E462" s="48"/>
      <c r="F462" s="48"/>
      <c r="G462" s="48"/>
      <c r="H462" s="49"/>
      <c r="I462" s="49"/>
      <c r="J462" s="49"/>
      <c r="K462" s="49"/>
      <c r="L462" s="49"/>
      <c r="M462" s="49"/>
      <c r="Y462" s="6"/>
    </row>
    <row r="463" spans="1:25" s="45" customFormat="1" x14ac:dyDescent="0.25">
      <c r="D463" s="48"/>
      <c r="E463" s="48"/>
      <c r="F463" s="48"/>
      <c r="G463" s="48"/>
      <c r="H463" s="49"/>
      <c r="I463" s="49"/>
      <c r="J463" s="49"/>
      <c r="K463" s="49"/>
      <c r="L463" s="49"/>
      <c r="M463" s="49"/>
      <c r="Y463" s="6"/>
    </row>
    <row r="464" spans="1:25" x14ac:dyDescent="0.25">
      <c r="D464" s="28"/>
      <c r="E464" s="28"/>
      <c r="F464" s="28"/>
      <c r="G464" s="28"/>
      <c r="H464" s="28"/>
      <c r="I464" s="28"/>
      <c r="J464" s="28"/>
      <c r="K464" s="28"/>
      <c r="L464" s="28"/>
      <c r="M464" s="28"/>
    </row>
    <row r="465" spans="1:25" s="45" customFormat="1" x14ac:dyDescent="0.25"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Y465" s="6"/>
    </row>
    <row r="466" spans="1:25" s="45" customFormat="1" x14ac:dyDescent="0.25"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Y466" s="6"/>
    </row>
    <row r="467" spans="1:25" s="45" customFormat="1" x14ac:dyDescent="0.25"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Y467" s="6"/>
    </row>
    <row r="468" spans="1:25" s="45" customFormat="1" x14ac:dyDescent="0.25"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Y468" s="6"/>
    </row>
    <row r="469" spans="1:25" s="45" customFormat="1" x14ac:dyDescent="0.25"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Y469" s="6"/>
    </row>
    <row r="470" spans="1:25" s="45" customFormat="1" x14ac:dyDescent="0.25"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Y470" s="6"/>
    </row>
    <row r="471" spans="1:25" s="45" customFormat="1" x14ac:dyDescent="0.25"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Y471" s="6"/>
    </row>
    <row r="472" spans="1:25" s="45" customFormat="1" x14ac:dyDescent="0.25"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Y472" s="6"/>
    </row>
    <row r="473" spans="1:25" s="45" customFormat="1" x14ac:dyDescent="0.25"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Y473" s="6"/>
    </row>
    <row r="474" spans="1:25" s="45" customFormat="1" x14ac:dyDescent="0.25"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Y474" s="6"/>
    </row>
    <row r="475" spans="1:25" s="45" customFormat="1" x14ac:dyDescent="0.25"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Y475" s="6"/>
    </row>
    <row r="476" spans="1:25" s="45" customFormat="1" x14ac:dyDescent="0.25"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Y476" s="6"/>
    </row>
    <row r="478" spans="1:25" s="45" customFormat="1" x14ac:dyDescent="0.25">
      <c r="Y478" s="6"/>
    </row>
    <row r="479" spans="1:25" x14ac:dyDescent="0.25">
      <c r="A479" s="186" t="s">
        <v>166</v>
      </c>
      <c r="B479" s="182"/>
      <c r="C479" s="182"/>
      <c r="D479" s="182"/>
      <c r="E479" s="182"/>
      <c r="F479" s="182"/>
      <c r="G479" s="182"/>
      <c r="H479" s="182"/>
      <c r="I479" s="182"/>
      <c r="J479" s="182"/>
      <c r="K479" s="182"/>
      <c r="L479" s="182"/>
      <c r="M479" s="182"/>
      <c r="N479" s="182"/>
      <c r="O479" s="182"/>
      <c r="P479" s="182"/>
      <c r="Q479" s="182"/>
      <c r="R479" s="182"/>
      <c r="S479" s="182"/>
      <c r="T479" s="182"/>
      <c r="U479" s="182"/>
      <c r="V479" s="182"/>
      <c r="W479" s="182"/>
      <c r="X479" s="182"/>
      <c r="Y479" s="182"/>
    </row>
    <row r="480" spans="1:25" x14ac:dyDescent="0.25">
      <c r="A480" s="182"/>
      <c r="B480" s="182"/>
      <c r="C480" s="182"/>
      <c r="D480" s="182"/>
      <c r="E480" s="182"/>
      <c r="F480" s="182"/>
      <c r="G480" s="182"/>
      <c r="H480" s="182"/>
      <c r="I480" s="182"/>
      <c r="J480" s="182"/>
      <c r="K480" s="182"/>
      <c r="L480" s="182"/>
      <c r="M480" s="182"/>
      <c r="N480" s="182"/>
      <c r="O480" s="182"/>
      <c r="P480" s="182"/>
      <c r="Q480" s="182"/>
      <c r="R480" s="182"/>
      <c r="S480" s="182"/>
      <c r="T480" s="182"/>
      <c r="U480" s="182"/>
      <c r="V480" s="182"/>
      <c r="W480" s="182"/>
      <c r="X480" s="182"/>
      <c r="Y480" s="182"/>
    </row>
    <row r="481" spans="1:25" x14ac:dyDescent="0.25">
      <c r="A481" s="182"/>
      <c r="B481" s="182"/>
      <c r="C481" s="182"/>
      <c r="D481" s="182"/>
      <c r="E481" s="182"/>
      <c r="F481" s="182"/>
      <c r="G481" s="182"/>
      <c r="H481" s="182"/>
      <c r="I481" s="182"/>
      <c r="J481" s="182"/>
      <c r="K481" s="182"/>
      <c r="L481" s="182"/>
      <c r="M481" s="182"/>
      <c r="N481" s="182"/>
      <c r="O481" s="182"/>
      <c r="P481" s="182"/>
      <c r="Q481" s="182"/>
      <c r="R481" s="182"/>
      <c r="S481" s="182"/>
      <c r="T481" s="182"/>
      <c r="U481" s="182"/>
      <c r="V481" s="182"/>
      <c r="W481" s="182"/>
      <c r="X481" s="182"/>
      <c r="Y481" s="182"/>
    </row>
    <row r="483" spans="1:25" s="63" customFormat="1" x14ac:dyDescent="0.25">
      <c r="Y483" s="6"/>
    </row>
    <row r="484" spans="1:25" x14ac:dyDescent="0.25">
      <c r="A484" s="10" t="s">
        <v>164</v>
      </c>
      <c r="B484" s="10"/>
      <c r="C484" s="10"/>
      <c r="D484" s="10"/>
      <c r="E484" s="10"/>
      <c r="F484" s="10"/>
      <c r="G484" s="10"/>
      <c r="H484" s="10"/>
      <c r="I484" s="10"/>
      <c r="J484" s="10"/>
    </row>
    <row r="485" spans="1:25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</row>
    <row r="486" spans="1:25" ht="15.75" thickBo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</row>
    <row r="487" spans="1:25" x14ac:dyDescent="0.25">
      <c r="D487" s="267" t="s">
        <v>47</v>
      </c>
      <c r="E487" s="268"/>
      <c r="F487" s="268"/>
      <c r="G487" s="271" t="str">
        <f>CONCATENATE(Arkusz18!A2," - ",Arkusz18!B2," r.")</f>
        <v>01.04.2017 - 30.04.2017 r.</v>
      </c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2"/>
    </row>
    <row r="488" spans="1:25" ht="24" customHeight="1" x14ac:dyDescent="0.25">
      <c r="D488" s="269"/>
      <c r="E488" s="270"/>
      <c r="F488" s="270"/>
      <c r="G488" s="273" t="s">
        <v>63</v>
      </c>
      <c r="H488" s="273"/>
      <c r="I488" s="273"/>
      <c r="J488" s="273" t="s">
        <v>91</v>
      </c>
      <c r="K488" s="273"/>
      <c r="L488" s="273"/>
      <c r="M488" s="273" t="s">
        <v>62</v>
      </c>
      <c r="N488" s="273"/>
      <c r="O488" s="273"/>
      <c r="P488" s="273" t="s">
        <v>90</v>
      </c>
      <c r="Q488" s="273"/>
      <c r="R488" s="274"/>
    </row>
    <row r="489" spans="1:25" ht="15" customHeight="1" x14ac:dyDescent="0.25">
      <c r="D489" s="179" t="s">
        <v>89</v>
      </c>
      <c r="E489" s="180"/>
      <c r="F489" s="180"/>
      <c r="G489" s="263">
        <f>Arkusz16!A2</f>
        <v>0</v>
      </c>
      <c r="H489" s="263"/>
      <c r="I489" s="263"/>
      <c r="J489" s="263">
        <f>Arkusz16!A3</f>
        <v>0</v>
      </c>
      <c r="K489" s="263"/>
      <c r="L489" s="263"/>
      <c r="M489" s="263">
        <f>Arkusz16!A4</f>
        <v>1</v>
      </c>
      <c r="N489" s="263"/>
      <c r="O489" s="263"/>
      <c r="P489" s="263">
        <f>Arkusz16!A5</f>
        <v>0</v>
      </c>
      <c r="Q489" s="263"/>
      <c r="R489" s="264"/>
    </row>
    <row r="490" spans="1:25" x14ac:dyDescent="0.25">
      <c r="D490" s="286" t="s">
        <v>49</v>
      </c>
      <c r="E490" s="287"/>
      <c r="F490" s="287"/>
      <c r="G490" s="288">
        <f>Arkusz16!A6</f>
        <v>3516</v>
      </c>
      <c r="H490" s="288"/>
      <c r="I490" s="288"/>
      <c r="J490" s="176">
        <f>Arkusz16!A7</f>
        <v>15</v>
      </c>
      <c r="K490" s="177"/>
      <c r="L490" s="289"/>
      <c r="M490" s="176">
        <f>Arkusz16!A8</f>
        <v>12</v>
      </c>
      <c r="N490" s="177"/>
      <c r="O490" s="289"/>
      <c r="P490" s="176">
        <f>Arkusz16!A9</f>
        <v>7</v>
      </c>
      <c r="Q490" s="177"/>
      <c r="R490" s="178"/>
    </row>
    <row r="491" spans="1:25" ht="15.75" thickBot="1" x14ac:dyDescent="0.3">
      <c r="D491" s="291" t="s">
        <v>50</v>
      </c>
      <c r="E491" s="292"/>
      <c r="F491" s="292"/>
      <c r="G491" s="293">
        <f>Arkusz16!A10</f>
        <v>932</v>
      </c>
      <c r="H491" s="293"/>
      <c r="I491" s="293"/>
      <c r="J491" s="293">
        <f>Arkusz16!A11</f>
        <v>8</v>
      </c>
      <c r="K491" s="293"/>
      <c r="L491" s="293"/>
      <c r="M491" s="293">
        <f>Arkusz16!A12</f>
        <v>76</v>
      </c>
      <c r="N491" s="293"/>
      <c r="O491" s="293"/>
      <c r="P491" s="293">
        <f>Arkusz16!A13</f>
        <v>6</v>
      </c>
      <c r="Q491" s="293"/>
      <c r="R491" s="294"/>
    </row>
    <row r="492" spans="1:25" ht="15.75" thickBot="1" x14ac:dyDescent="0.3">
      <c r="D492" s="278" t="s">
        <v>48</v>
      </c>
      <c r="E492" s="279"/>
      <c r="F492" s="279"/>
      <c r="G492" s="280">
        <f>SUM(G489:I491)</f>
        <v>4448</v>
      </c>
      <c r="H492" s="280"/>
      <c r="I492" s="280"/>
      <c r="J492" s="280">
        <f t="shared" ref="J492" si="12">SUM(J489:L491)</f>
        <v>23</v>
      </c>
      <c r="K492" s="280"/>
      <c r="L492" s="280"/>
      <c r="M492" s="280">
        <f t="shared" ref="M492" si="13">SUM(M489:O491)</f>
        <v>89</v>
      </c>
      <c r="N492" s="280"/>
      <c r="O492" s="280"/>
      <c r="P492" s="280">
        <f t="shared" ref="P492" si="14">SUM(P489:R491)</f>
        <v>13</v>
      </c>
      <c r="Q492" s="280"/>
      <c r="R492" s="295"/>
    </row>
    <row r="493" spans="1:25" x14ac:dyDescent="0.25">
      <c r="A493" s="29"/>
      <c r="B493" s="29"/>
      <c r="C493" s="29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</row>
    <row r="495" spans="1:25" ht="15.75" thickBot="1" x14ac:dyDescent="0.3"/>
    <row r="496" spans="1:25" x14ac:dyDescent="0.25">
      <c r="D496" s="267" t="s">
        <v>47</v>
      </c>
      <c r="E496" s="268"/>
      <c r="F496" s="268"/>
      <c r="G496" s="271" t="str">
        <f>CONCATENATE(Arkusz18!C2," - ",Arkusz18!B2," r.")</f>
        <v>01.01.2017 - 30.04.2017 r.</v>
      </c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2"/>
    </row>
    <row r="497" spans="1:25" ht="23.25" customHeight="1" x14ac:dyDescent="0.25">
      <c r="D497" s="269"/>
      <c r="E497" s="270"/>
      <c r="F497" s="270"/>
      <c r="G497" s="273" t="s">
        <v>63</v>
      </c>
      <c r="H497" s="273"/>
      <c r="I497" s="273"/>
      <c r="J497" s="273" t="s">
        <v>91</v>
      </c>
      <c r="K497" s="273"/>
      <c r="L497" s="273"/>
      <c r="M497" s="273" t="s">
        <v>62</v>
      </c>
      <c r="N497" s="273"/>
      <c r="O497" s="273"/>
      <c r="P497" s="273" t="s">
        <v>90</v>
      </c>
      <c r="Q497" s="273"/>
      <c r="R497" s="274"/>
    </row>
    <row r="498" spans="1:25" x14ac:dyDescent="0.25">
      <c r="D498" s="179" t="s">
        <v>89</v>
      </c>
      <c r="E498" s="180"/>
      <c r="F498" s="180"/>
      <c r="G498" s="263">
        <f>Arkusz17!A2</f>
        <v>0</v>
      </c>
      <c r="H498" s="263"/>
      <c r="I498" s="263"/>
      <c r="J498" s="263">
        <f>Arkusz17!A3</f>
        <v>0</v>
      </c>
      <c r="K498" s="263"/>
      <c r="L498" s="263"/>
      <c r="M498" s="263">
        <f>Arkusz17!A4</f>
        <v>10</v>
      </c>
      <c r="N498" s="263"/>
      <c r="O498" s="263"/>
      <c r="P498" s="263">
        <f>Arkusz17!A5</f>
        <v>0</v>
      </c>
      <c r="Q498" s="263"/>
      <c r="R498" s="263"/>
    </row>
    <row r="499" spans="1:25" x14ac:dyDescent="0.25">
      <c r="D499" s="286" t="s">
        <v>49</v>
      </c>
      <c r="E499" s="287"/>
      <c r="F499" s="287"/>
      <c r="G499" s="288">
        <f>Arkusz17!A6</f>
        <v>15265</v>
      </c>
      <c r="H499" s="288"/>
      <c r="I499" s="288"/>
      <c r="J499" s="288">
        <f>Arkusz17!A7</f>
        <v>64</v>
      </c>
      <c r="K499" s="288"/>
      <c r="L499" s="288"/>
      <c r="M499" s="288">
        <f>Arkusz17!A8</f>
        <v>52</v>
      </c>
      <c r="N499" s="288"/>
      <c r="O499" s="288"/>
      <c r="P499" s="288">
        <f>Arkusz17!A9</f>
        <v>64</v>
      </c>
      <c r="Q499" s="288"/>
      <c r="R499" s="288"/>
    </row>
    <row r="500" spans="1:25" ht="15.75" thickBot="1" x14ac:dyDescent="0.3">
      <c r="D500" s="291" t="s">
        <v>50</v>
      </c>
      <c r="E500" s="292"/>
      <c r="F500" s="292"/>
      <c r="G500" s="293">
        <f>Arkusz17!A10</f>
        <v>4579</v>
      </c>
      <c r="H500" s="293"/>
      <c r="I500" s="293"/>
      <c r="J500" s="293">
        <f>Arkusz17!A11</f>
        <v>28</v>
      </c>
      <c r="K500" s="293"/>
      <c r="L500" s="293"/>
      <c r="M500" s="293">
        <f>Arkusz17!A12</f>
        <v>178</v>
      </c>
      <c r="N500" s="293"/>
      <c r="O500" s="293"/>
      <c r="P500" s="293">
        <f>Arkusz17!A13</f>
        <v>46</v>
      </c>
      <c r="Q500" s="293"/>
      <c r="R500" s="293"/>
    </row>
    <row r="501" spans="1:25" ht="15.75" thickBot="1" x14ac:dyDescent="0.3">
      <c r="D501" s="278" t="s">
        <v>48</v>
      </c>
      <c r="E501" s="279"/>
      <c r="F501" s="279"/>
      <c r="G501" s="280">
        <f>SUM(G498:I500)</f>
        <v>19844</v>
      </c>
      <c r="H501" s="280"/>
      <c r="I501" s="280"/>
      <c r="J501" s="280">
        <f t="shared" ref="J501" si="15">SUM(J498:L500)</f>
        <v>92</v>
      </c>
      <c r="K501" s="280"/>
      <c r="L501" s="280"/>
      <c r="M501" s="280">
        <f t="shared" ref="M501" si="16">SUM(M498:O500)</f>
        <v>240</v>
      </c>
      <c r="N501" s="280"/>
      <c r="O501" s="280"/>
      <c r="P501" s="280">
        <f t="shared" ref="P501" si="17">SUM(P498:R500)</f>
        <v>110</v>
      </c>
      <c r="Q501" s="280"/>
      <c r="R501" s="295"/>
    </row>
    <row r="504" spans="1:25" x14ac:dyDescent="0.25">
      <c r="A504" s="156" t="s">
        <v>167</v>
      </c>
      <c r="B504" s="157"/>
      <c r="C504" s="157"/>
      <c r="D504" s="157"/>
      <c r="E504" s="157"/>
      <c r="F504" s="157"/>
      <c r="G504" s="157"/>
      <c r="H504" s="157"/>
      <c r="I504" s="157"/>
      <c r="J504" s="157"/>
      <c r="K504" s="157"/>
      <c r="L504" s="157"/>
      <c r="M504" s="157"/>
      <c r="N504" s="157"/>
      <c r="O504" s="157"/>
      <c r="P504" s="157"/>
      <c r="Q504" s="157"/>
      <c r="R504" s="157"/>
      <c r="S504" s="157"/>
      <c r="T504" s="157"/>
      <c r="U504" s="157"/>
      <c r="V504" s="157"/>
      <c r="W504" s="157"/>
      <c r="X504" s="157"/>
      <c r="Y504" s="157"/>
    </row>
    <row r="505" spans="1:25" x14ac:dyDescent="0.25">
      <c r="A505" s="157"/>
      <c r="B505" s="157"/>
      <c r="C505" s="157"/>
      <c r="D505" s="157"/>
      <c r="E505" s="157"/>
      <c r="F505" s="157"/>
      <c r="G505" s="157"/>
      <c r="H505" s="157"/>
      <c r="I505" s="157"/>
      <c r="J505" s="157"/>
      <c r="K505" s="157"/>
      <c r="L505" s="157"/>
      <c r="M505" s="157"/>
      <c r="N505" s="157"/>
      <c r="O505" s="157"/>
      <c r="P505" s="157"/>
      <c r="Q505" s="157"/>
      <c r="R505" s="157"/>
      <c r="S505" s="157"/>
      <c r="T505" s="157"/>
      <c r="U505" s="157"/>
      <c r="V505" s="157"/>
      <c r="W505" s="157"/>
      <c r="X505" s="157"/>
      <c r="Y505" s="157"/>
    </row>
    <row r="506" spans="1:25" x14ac:dyDescent="0.25">
      <c r="A506" s="157"/>
      <c r="B506" s="157"/>
      <c r="C506" s="157"/>
      <c r="D506" s="157"/>
      <c r="E506" s="157"/>
      <c r="F506" s="157"/>
      <c r="G506" s="157"/>
      <c r="H506" s="157"/>
      <c r="I506" s="157"/>
      <c r="J506" s="157"/>
      <c r="K506" s="157"/>
      <c r="L506" s="157"/>
      <c r="M506" s="157"/>
      <c r="N506" s="157"/>
      <c r="O506" s="157"/>
      <c r="P506" s="157"/>
      <c r="Q506" s="157"/>
      <c r="R506" s="157"/>
      <c r="S506" s="157"/>
      <c r="T506" s="157"/>
      <c r="U506" s="157"/>
      <c r="V506" s="157"/>
      <c r="W506" s="157"/>
      <c r="X506" s="157"/>
      <c r="Y506" s="157"/>
    </row>
    <row r="507" spans="1:25" x14ac:dyDescent="0.25">
      <c r="A507" s="157"/>
      <c r="B507" s="157"/>
      <c r="C507" s="157"/>
      <c r="D507" s="157"/>
      <c r="E507" s="157"/>
      <c r="F507" s="157"/>
      <c r="G507" s="157"/>
      <c r="H507" s="157"/>
      <c r="I507" s="157"/>
      <c r="J507" s="157"/>
      <c r="K507" s="157"/>
      <c r="L507" s="157"/>
      <c r="M507" s="157"/>
      <c r="N507" s="157"/>
      <c r="O507" s="157"/>
      <c r="P507" s="157"/>
      <c r="Q507" s="157"/>
      <c r="R507" s="157"/>
      <c r="S507" s="157"/>
      <c r="T507" s="157"/>
      <c r="U507" s="157"/>
      <c r="V507" s="157"/>
      <c r="W507" s="157"/>
      <c r="X507" s="157"/>
      <c r="Y507" s="157"/>
    </row>
    <row r="508" spans="1:25" x14ac:dyDescent="0.25">
      <c r="A508" s="157"/>
      <c r="B508" s="157"/>
      <c r="C508" s="157"/>
      <c r="D508" s="157"/>
      <c r="E508" s="157"/>
      <c r="F508" s="157"/>
      <c r="G508" s="157"/>
      <c r="H508" s="157"/>
      <c r="I508" s="157"/>
      <c r="J508" s="157"/>
      <c r="K508" s="157"/>
      <c r="L508" s="157"/>
      <c r="M508" s="157"/>
      <c r="N508" s="157"/>
      <c r="O508" s="157"/>
      <c r="P508" s="157"/>
      <c r="Q508" s="157"/>
      <c r="R508" s="157"/>
      <c r="S508" s="157"/>
      <c r="T508" s="157"/>
      <c r="U508" s="157"/>
      <c r="V508" s="157"/>
      <c r="W508" s="157"/>
      <c r="X508" s="157"/>
      <c r="Y508" s="157"/>
    </row>
    <row r="509" spans="1:25" x14ac:dyDescent="0.25">
      <c r="A509" s="157"/>
      <c r="B509" s="157"/>
      <c r="C509" s="157"/>
      <c r="D509" s="157"/>
      <c r="E509" s="157"/>
      <c r="F509" s="157"/>
      <c r="G509" s="157"/>
      <c r="H509" s="157"/>
      <c r="I509" s="157"/>
      <c r="J509" s="157"/>
      <c r="K509" s="157"/>
      <c r="L509" s="157"/>
      <c r="M509" s="157"/>
      <c r="N509" s="157"/>
      <c r="O509" s="157"/>
      <c r="P509" s="157"/>
      <c r="Q509" s="157"/>
      <c r="R509" s="157"/>
      <c r="S509" s="157"/>
      <c r="T509" s="157"/>
      <c r="U509" s="157"/>
      <c r="V509" s="157"/>
      <c r="W509" s="157"/>
      <c r="X509" s="157"/>
      <c r="Y509" s="157"/>
    </row>
    <row r="512" spans="1:25" x14ac:dyDescent="0.25">
      <c r="A512" s="30" t="s">
        <v>165</v>
      </c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R512" s="31"/>
      <c r="S512" s="31"/>
      <c r="T512" s="31"/>
    </row>
    <row r="513" spans="1:25" ht="15" customHeight="1" x14ac:dyDescent="0.25">
      <c r="P513" s="32"/>
      <c r="Q513" s="32"/>
      <c r="R513" s="31"/>
      <c r="S513" s="31"/>
      <c r="T513" s="31"/>
      <c r="U513" s="32"/>
    </row>
    <row r="514" spans="1:25" ht="15" customHeight="1" x14ac:dyDescent="0.25"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5" ht="15" customHeight="1" x14ac:dyDescent="0.25">
      <c r="A515" s="186" t="s">
        <v>170</v>
      </c>
      <c r="B515" s="182"/>
      <c r="C515" s="182"/>
      <c r="D515" s="182"/>
      <c r="E515" s="182"/>
      <c r="F515" s="182"/>
      <c r="G515" s="182"/>
      <c r="H515" s="182"/>
      <c r="I515" s="182"/>
      <c r="J515" s="182"/>
      <c r="K515" s="182"/>
      <c r="L515" s="182"/>
      <c r="M515" s="182"/>
      <c r="N515" s="182"/>
      <c r="O515" s="182"/>
      <c r="P515" s="182"/>
      <c r="Q515" s="182"/>
      <c r="R515" s="182"/>
      <c r="S515" s="182"/>
      <c r="T515" s="182"/>
      <c r="U515" s="182"/>
      <c r="V515" s="182"/>
      <c r="W515" s="182"/>
      <c r="X515" s="182"/>
      <c r="Y515" s="182"/>
    </row>
    <row r="516" spans="1:25" ht="15" customHeight="1" x14ac:dyDescent="0.25">
      <c r="A516" s="182"/>
      <c r="B516" s="182"/>
      <c r="C516" s="182"/>
      <c r="D516" s="182"/>
      <c r="E516" s="182"/>
      <c r="F516" s="182"/>
      <c r="G516" s="182"/>
      <c r="H516" s="182"/>
      <c r="I516" s="182"/>
      <c r="J516" s="182"/>
      <c r="K516" s="182"/>
      <c r="L516" s="182"/>
      <c r="M516" s="182"/>
      <c r="N516" s="182"/>
      <c r="O516" s="182"/>
      <c r="P516" s="182"/>
      <c r="Q516" s="182"/>
      <c r="R516" s="182"/>
      <c r="S516" s="182"/>
      <c r="T516" s="182"/>
      <c r="U516" s="182"/>
      <c r="V516" s="182"/>
      <c r="W516" s="182"/>
      <c r="X516" s="182"/>
      <c r="Y516" s="182"/>
    </row>
    <row r="517" spans="1:25" ht="15" customHeight="1" x14ac:dyDescent="0.25">
      <c r="A517" s="182"/>
      <c r="B517" s="182"/>
      <c r="C517" s="182"/>
      <c r="D517" s="182"/>
      <c r="E517" s="182"/>
      <c r="F517" s="182"/>
      <c r="G517" s="182"/>
      <c r="H517" s="182"/>
      <c r="I517" s="182"/>
      <c r="J517" s="182"/>
      <c r="K517" s="182"/>
      <c r="L517" s="182"/>
      <c r="M517" s="182"/>
      <c r="N517" s="182"/>
      <c r="O517" s="182"/>
      <c r="P517" s="182"/>
      <c r="Q517" s="182"/>
      <c r="R517" s="182"/>
      <c r="S517" s="182"/>
      <c r="T517" s="182"/>
      <c r="U517" s="182"/>
      <c r="V517" s="182"/>
      <c r="W517" s="182"/>
      <c r="X517" s="182"/>
      <c r="Y517" s="182"/>
    </row>
    <row r="518" spans="1:25" ht="15" customHeight="1" x14ac:dyDescent="0.25">
      <c r="A518" s="182"/>
      <c r="B518" s="182"/>
      <c r="C518" s="182"/>
      <c r="D518" s="182"/>
      <c r="E518" s="182"/>
      <c r="F518" s="182"/>
      <c r="G518" s="182"/>
      <c r="H518" s="182"/>
      <c r="I518" s="182"/>
      <c r="J518" s="182"/>
      <c r="K518" s="182"/>
      <c r="L518" s="182"/>
      <c r="M518" s="182"/>
      <c r="N518" s="182"/>
      <c r="O518" s="182"/>
      <c r="P518" s="182"/>
      <c r="Q518" s="182"/>
      <c r="R518" s="182"/>
      <c r="S518" s="182"/>
      <c r="T518" s="182"/>
      <c r="U518" s="182"/>
      <c r="V518" s="182"/>
      <c r="W518" s="182"/>
      <c r="X518" s="182"/>
      <c r="Y518" s="182"/>
    </row>
    <row r="519" spans="1:25" ht="15" customHeight="1" x14ac:dyDescent="0.25">
      <c r="A519" s="182"/>
      <c r="B519" s="182"/>
      <c r="C519" s="182"/>
      <c r="D519" s="182"/>
      <c r="E519" s="182"/>
      <c r="F519" s="182"/>
      <c r="G519" s="182"/>
      <c r="H519" s="182"/>
      <c r="I519" s="182"/>
      <c r="J519" s="182"/>
      <c r="K519" s="182"/>
      <c r="L519" s="182"/>
      <c r="M519" s="182"/>
      <c r="N519" s="182"/>
      <c r="O519" s="182"/>
      <c r="P519" s="182"/>
      <c r="Q519" s="182"/>
      <c r="R519" s="182"/>
      <c r="S519" s="182"/>
      <c r="T519" s="182"/>
      <c r="U519" s="182"/>
      <c r="V519" s="182"/>
      <c r="W519" s="182"/>
      <c r="X519" s="182"/>
      <c r="Y519" s="182"/>
    </row>
    <row r="520" spans="1:25" ht="15" customHeight="1" x14ac:dyDescent="0.25">
      <c r="A520" s="182"/>
      <c r="B520" s="182"/>
      <c r="C520" s="182"/>
      <c r="D520" s="182"/>
      <c r="E520" s="182"/>
      <c r="F520" s="182"/>
      <c r="G520" s="182"/>
      <c r="H520" s="182"/>
      <c r="I520" s="182"/>
      <c r="J520" s="182"/>
      <c r="K520" s="182"/>
      <c r="L520" s="182"/>
      <c r="M520" s="182"/>
      <c r="N520" s="182"/>
      <c r="O520" s="182"/>
      <c r="P520" s="182"/>
      <c r="Q520" s="182"/>
      <c r="R520" s="182"/>
      <c r="S520" s="182"/>
      <c r="T520" s="182"/>
      <c r="U520" s="182"/>
      <c r="V520" s="182"/>
      <c r="W520" s="182"/>
      <c r="X520" s="182"/>
      <c r="Y520" s="182"/>
    </row>
    <row r="521" spans="1:25" ht="15" customHeight="1" x14ac:dyDescent="0.25">
      <c r="A521" s="182"/>
      <c r="B521" s="182"/>
      <c r="C521" s="182"/>
      <c r="D521" s="182"/>
      <c r="E521" s="182"/>
      <c r="F521" s="182"/>
      <c r="G521" s="182"/>
      <c r="H521" s="182"/>
      <c r="I521" s="182"/>
      <c r="J521" s="182"/>
      <c r="K521" s="182"/>
      <c r="L521" s="182"/>
      <c r="M521" s="182"/>
      <c r="N521" s="182"/>
      <c r="O521" s="182"/>
      <c r="P521" s="182"/>
      <c r="Q521" s="182"/>
      <c r="R521" s="182"/>
      <c r="S521" s="182"/>
      <c r="T521" s="182"/>
      <c r="U521" s="182"/>
      <c r="V521" s="182"/>
      <c r="W521" s="182"/>
      <c r="X521" s="182"/>
      <c r="Y521" s="182"/>
    </row>
    <row r="522" spans="1:25" ht="15" customHeight="1" x14ac:dyDescent="0.25">
      <c r="A522" s="182"/>
      <c r="B522" s="182"/>
      <c r="C522" s="182"/>
      <c r="D522" s="182"/>
      <c r="E522" s="182"/>
      <c r="F522" s="182"/>
      <c r="G522" s="182"/>
      <c r="H522" s="182"/>
      <c r="I522" s="182"/>
      <c r="J522" s="182"/>
      <c r="K522" s="182"/>
      <c r="L522" s="182"/>
      <c r="M522" s="182"/>
      <c r="N522" s="182"/>
      <c r="O522" s="182"/>
      <c r="P522" s="182"/>
      <c r="Q522" s="182"/>
      <c r="R522" s="182"/>
      <c r="S522" s="182"/>
      <c r="T522" s="182"/>
      <c r="U522" s="182"/>
      <c r="V522" s="182"/>
      <c r="W522" s="182"/>
      <c r="X522" s="182"/>
      <c r="Y522" s="182"/>
    </row>
    <row r="523" spans="1:25" ht="15" customHeight="1" x14ac:dyDescent="0.25">
      <c r="A523" s="182"/>
      <c r="B523" s="182"/>
      <c r="C523" s="182"/>
      <c r="D523" s="182"/>
      <c r="E523" s="182"/>
      <c r="F523" s="182"/>
      <c r="G523" s="182"/>
      <c r="H523" s="182"/>
      <c r="I523" s="182"/>
      <c r="J523" s="182"/>
      <c r="K523" s="182"/>
      <c r="L523" s="182"/>
      <c r="M523" s="182"/>
      <c r="N523" s="182"/>
      <c r="O523" s="182"/>
      <c r="P523" s="182"/>
      <c r="Q523" s="182"/>
      <c r="R523" s="182"/>
      <c r="S523" s="182"/>
      <c r="T523" s="182"/>
      <c r="U523" s="182"/>
      <c r="V523" s="182"/>
      <c r="W523" s="182"/>
      <c r="X523" s="182"/>
      <c r="Y523" s="182"/>
    </row>
    <row r="524" spans="1:25" ht="15" customHeight="1" x14ac:dyDescent="0.25">
      <c r="A524" s="182"/>
      <c r="B524" s="182"/>
      <c r="C524" s="182"/>
      <c r="D524" s="182"/>
      <c r="E524" s="182"/>
      <c r="F524" s="182"/>
      <c r="G524" s="182"/>
      <c r="H524" s="182"/>
      <c r="I524" s="182"/>
      <c r="J524" s="182"/>
      <c r="K524" s="182"/>
      <c r="L524" s="182"/>
      <c r="M524" s="182"/>
      <c r="N524" s="182"/>
      <c r="O524" s="182"/>
      <c r="P524" s="182"/>
      <c r="Q524" s="182"/>
      <c r="R524" s="182"/>
      <c r="S524" s="182"/>
      <c r="T524" s="182"/>
      <c r="U524" s="182"/>
      <c r="V524" s="182"/>
      <c r="W524" s="182"/>
      <c r="X524" s="182"/>
      <c r="Y524" s="182"/>
    </row>
    <row r="525" spans="1:25" ht="15" customHeight="1" x14ac:dyDescent="0.25">
      <c r="A525" s="182"/>
      <c r="B525" s="182"/>
      <c r="C525" s="182"/>
      <c r="D525" s="182"/>
      <c r="E525" s="182"/>
      <c r="F525" s="182"/>
      <c r="G525" s="182"/>
      <c r="H525" s="182"/>
      <c r="I525" s="182"/>
      <c r="J525" s="182"/>
      <c r="K525" s="182"/>
      <c r="L525" s="182"/>
      <c r="M525" s="182"/>
      <c r="N525" s="182"/>
      <c r="O525" s="182"/>
      <c r="P525" s="182"/>
      <c r="Q525" s="182"/>
      <c r="R525" s="182"/>
      <c r="S525" s="182"/>
      <c r="T525" s="182"/>
      <c r="U525" s="182"/>
      <c r="V525" s="182"/>
      <c r="W525" s="182"/>
      <c r="X525" s="182"/>
      <c r="Y525" s="182"/>
    </row>
    <row r="526" spans="1:25" x14ac:dyDescent="0.25">
      <c r="A526" s="182"/>
      <c r="B526" s="182"/>
      <c r="C526" s="182"/>
      <c r="D526" s="182"/>
      <c r="E526" s="182"/>
      <c r="F526" s="182"/>
      <c r="G526" s="182"/>
      <c r="H526" s="182"/>
      <c r="I526" s="182"/>
      <c r="J526" s="182"/>
      <c r="K526" s="182"/>
      <c r="L526" s="182"/>
      <c r="M526" s="182"/>
      <c r="N526" s="182"/>
      <c r="O526" s="182"/>
      <c r="P526" s="182"/>
      <c r="Q526" s="182"/>
      <c r="R526" s="182"/>
      <c r="S526" s="182"/>
      <c r="T526" s="182"/>
      <c r="U526" s="182"/>
      <c r="V526" s="182"/>
      <c r="W526" s="182"/>
      <c r="X526" s="182"/>
      <c r="Y526" s="182"/>
    </row>
    <row r="527" spans="1:25" x14ac:dyDescent="0.25">
      <c r="A527" s="182"/>
      <c r="B527" s="182"/>
      <c r="C527" s="182"/>
      <c r="D527" s="182"/>
      <c r="E527" s="182"/>
      <c r="F527" s="182"/>
      <c r="G527" s="182"/>
      <c r="H527" s="182"/>
      <c r="I527" s="182"/>
      <c r="J527" s="182"/>
      <c r="K527" s="182"/>
      <c r="L527" s="182"/>
      <c r="M527" s="182"/>
      <c r="N527" s="182"/>
      <c r="O527" s="182"/>
      <c r="P527" s="182"/>
      <c r="Q527" s="182"/>
      <c r="R527" s="182"/>
      <c r="S527" s="182"/>
      <c r="T527" s="182"/>
      <c r="U527" s="182"/>
      <c r="V527" s="182"/>
      <c r="W527" s="182"/>
      <c r="X527" s="182"/>
      <c r="Y527" s="182"/>
    </row>
    <row r="528" spans="1:25" x14ac:dyDescent="0.25">
      <c r="A528" s="182"/>
      <c r="B528" s="182"/>
      <c r="C528" s="182"/>
      <c r="D528" s="182"/>
      <c r="E528" s="182"/>
      <c r="F528" s="182"/>
      <c r="G528" s="182"/>
      <c r="H528" s="182"/>
      <c r="I528" s="182"/>
      <c r="J528" s="182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  <c r="U528" s="182"/>
      <c r="V528" s="182"/>
      <c r="W528" s="182"/>
      <c r="X528" s="182"/>
      <c r="Y528" s="182"/>
    </row>
    <row r="529" spans="1:25" ht="15" customHeight="1" x14ac:dyDescent="0.25">
      <c r="A529" s="182"/>
      <c r="B529" s="182"/>
      <c r="C529" s="182"/>
      <c r="D529" s="182"/>
      <c r="E529" s="182"/>
      <c r="F529" s="182"/>
      <c r="G529" s="182"/>
      <c r="H529" s="182"/>
      <c r="I529" s="182"/>
      <c r="J529" s="182"/>
      <c r="K529" s="182"/>
      <c r="L529" s="182"/>
      <c r="M529" s="182"/>
      <c r="N529" s="182"/>
      <c r="O529" s="182"/>
      <c r="P529" s="182"/>
      <c r="Q529" s="182"/>
      <c r="R529" s="182"/>
      <c r="S529" s="182"/>
      <c r="T529" s="182"/>
      <c r="U529" s="182"/>
      <c r="V529" s="182"/>
      <c r="W529" s="182"/>
      <c r="X529" s="182"/>
      <c r="Y529" s="182"/>
    </row>
    <row r="530" spans="1:25" x14ac:dyDescent="0.25">
      <c r="A530" s="182"/>
      <c r="B530" s="182"/>
      <c r="C530" s="182"/>
      <c r="D530" s="182"/>
      <c r="E530" s="182"/>
      <c r="F530" s="182"/>
      <c r="G530" s="182"/>
      <c r="H530" s="182"/>
      <c r="I530" s="182"/>
      <c r="J530" s="182"/>
      <c r="K530" s="182"/>
      <c r="L530" s="182"/>
      <c r="M530" s="182"/>
      <c r="N530" s="182"/>
      <c r="O530" s="182"/>
      <c r="P530" s="182"/>
      <c r="Q530" s="182"/>
      <c r="R530" s="182"/>
      <c r="S530" s="182"/>
      <c r="T530" s="182"/>
      <c r="U530" s="182"/>
      <c r="V530" s="182"/>
      <c r="W530" s="182"/>
      <c r="X530" s="182"/>
      <c r="Y530" s="182"/>
    </row>
    <row r="531" spans="1:25" x14ac:dyDescent="0.25">
      <c r="A531" s="182"/>
      <c r="B531" s="182"/>
      <c r="C531" s="182"/>
      <c r="D531" s="182"/>
      <c r="E531" s="182"/>
      <c r="F531" s="182"/>
      <c r="G531" s="182"/>
      <c r="H531" s="182"/>
      <c r="I531" s="182"/>
      <c r="J531" s="182"/>
      <c r="K531" s="182"/>
      <c r="L531" s="182"/>
      <c r="M531" s="182"/>
      <c r="N531" s="182"/>
      <c r="O531" s="182"/>
      <c r="P531" s="182"/>
      <c r="Q531" s="182"/>
      <c r="R531" s="182"/>
      <c r="S531" s="182"/>
      <c r="T531" s="182"/>
      <c r="U531" s="182"/>
      <c r="V531" s="182"/>
      <c r="W531" s="182"/>
      <c r="X531" s="182"/>
      <c r="Y531" s="182"/>
    </row>
    <row r="532" spans="1:25" ht="15" customHeight="1" x14ac:dyDescent="0.25">
      <c r="A532" s="182"/>
      <c r="B532" s="182"/>
      <c r="C532" s="182"/>
      <c r="D532" s="182"/>
      <c r="E532" s="182"/>
      <c r="F532" s="182"/>
      <c r="G532" s="182"/>
      <c r="H532" s="182"/>
      <c r="I532" s="182"/>
      <c r="J532" s="182"/>
      <c r="K532" s="182"/>
      <c r="L532" s="182"/>
      <c r="M532" s="182"/>
      <c r="N532" s="182"/>
      <c r="O532" s="182"/>
      <c r="P532" s="182"/>
      <c r="Q532" s="182"/>
      <c r="R532" s="182"/>
      <c r="S532" s="182"/>
      <c r="T532" s="182"/>
      <c r="U532" s="182"/>
      <c r="V532" s="182"/>
      <c r="W532" s="182"/>
      <c r="X532" s="182"/>
      <c r="Y532" s="182"/>
    </row>
    <row r="533" spans="1:25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</row>
    <row r="534" spans="1:25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</row>
    <row r="535" spans="1:25" x14ac:dyDescent="0.25">
      <c r="R535" s="33"/>
      <c r="S535" s="33"/>
      <c r="T535" s="33"/>
    </row>
    <row r="536" spans="1:25" x14ac:dyDescent="0.25">
      <c r="P536" s="34"/>
      <c r="Q536" s="34"/>
      <c r="R536" s="33"/>
      <c r="S536" s="33"/>
      <c r="T536" s="33"/>
      <c r="U536" s="34"/>
    </row>
    <row r="537" spans="1:25" x14ac:dyDescent="0.25">
      <c r="A537" s="35"/>
      <c r="B537" s="35"/>
      <c r="C537" s="35"/>
      <c r="D537" s="35"/>
      <c r="E537" s="35"/>
      <c r="F537" s="35"/>
      <c r="G537" s="35"/>
      <c r="H537" s="35"/>
      <c r="I537" s="35"/>
      <c r="N537" s="34"/>
      <c r="O537" s="34"/>
      <c r="P537" s="36"/>
      <c r="Q537" s="36"/>
      <c r="R537" s="33"/>
      <c r="S537" s="33"/>
      <c r="T537" s="33"/>
    </row>
    <row r="538" spans="1:25" ht="15" customHeight="1" x14ac:dyDescent="0.25">
      <c r="M538" s="37"/>
      <c r="N538" s="37"/>
      <c r="R538" s="33"/>
      <c r="S538" s="33"/>
      <c r="T538" s="33"/>
    </row>
    <row r="539" spans="1:25" x14ac:dyDescent="0.25">
      <c r="R539" s="33"/>
      <c r="S539" s="33"/>
      <c r="T539" s="33"/>
    </row>
    <row r="540" spans="1:25" x14ac:dyDescent="0.25">
      <c r="D540" s="7"/>
      <c r="E540" s="7"/>
      <c r="P540" s="37"/>
      <c r="Q540" s="37"/>
      <c r="R540" s="33"/>
      <c r="S540" s="33"/>
      <c r="T540" s="33"/>
      <c r="U540" s="37"/>
    </row>
    <row r="541" spans="1:25" x14ac:dyDescent="0.25">
      <c r="A541" s="38"/>
      <c r="B541" s="38"/>
      <c r="C541" s="38"/>
      <c r="D541" s="39"/>
      <c r="E541" s="39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U541" s="37"/>
    </row>
    <row r="542" spans="1:25" x14ac:dyDescent="0.25">
      <c r="A542" s="290"/>
      <c r="B542" s="290"/>
      <c r="C542" s="290"/>
      <c r="D542" s="39"/>
      <c r="E542" s="39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3"/>
      <c r="Q542" s="33"/>
      <c r="R542" s="40"/>
      <c r="U542" s="33"/>
    </row>
    <row r="543" spans="1:25" x14ac:dyDescent="0.25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</row>
    <row r="544" spans="1:25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U544" s="33"/>
    </row>
    <row r="545" spans="1:21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U545" s="33"/>
    </row>
  </sheetData>
  <sheetProtection formatCells="0" insertColumns="0" insertRows="0" deleteColumns="0" deleteRows="0"/>
  <mergeCells count="599">
    <mergeCell ref="W186:X186"/>
    <mergeCell ref="C393:K393"/>
    <mergeCell ref="V391:W391"/>
    <mergeCell ref="L391:M391"/>
    <mergeCell ref="L392:M392"/>
    <mergeCell ref="M297:N297"/>
    <mergeCell ref="O297:P297"/>
    <mergeCell ref="Q297:R297"/>
    <mergeCell ref="Q298:R298"/>
    <mergeCell ref="M299:N299"/>
    <mergeCell ref="M298:N298"/>
    <mergeCell ref="O298:P298"/>
    <mergeCell ref="A388:U389"/>
    <mergeCell ref="G332:J332"/>
    <mergeCell ref="K332:L332"/>
    <mergeCell ref="O332:P332"/>
    <mergeCell ref="Q332:R332"/>
    <mergeCell ref="M332:N332"/>
    <mergeCell ref="G330:J330"/>
    <mergeCell ref="G355:N355"/>
    <mergeCell ref="O355:P355"/>
    <mergeCell ref="C391:K391"/>
    <mergeCell ref="C392:K392"/>
    <mergeCell ref="G322:N322"/>
    <mergeCell ref="G320:N320"/>
    <mergeCell ref="V399:W399"/>
    <mergeCell ref="V392:W392"/>
    <mergeCell ref="V393:W393"/>
    <mergeCell ref="V394:W394"/>
    <mergeCell ref="V395:W395"/>
    <mergeCell ref="V396:W396"/>
    <mergeCell ref="V397:W397"/>
    <mergeCell ref="V398:W398"/>
    <mergeCell ref="L399:M399"/>
    <mergeCell ref="L393:M393"/>
    <mergeCell ref="L394:M394"/>
    <mergeCell ref="L395:M395"/>
    <mergeCell ref="L396:M396"/>
    <mergeCell ref="L397:M397"/>
    <mergeCell ref="L398:M398"/>
    <mergeCell ref="V405:W405"/>
    <mergeCell ref="V406:W406"/>
    <mergeCell ref="V400:W400"/>
    <mergeCell ref="V401:W401"/>
    <mergeCell ref="V402:W402"/>
    <mergeCell ref="V403:W403"/>
    <mergeCell ref="C405:K405"/>
    <mergeCell ref="Q436:S436"/>
    <mergeCell ref="Q437:S437"/>
    <mergeCell ref="D436:K436"/>
    <mergeCell ref="L407:M407"/>
    <mergeCell ref="C406:K406"/>
    <mergeCell ref="A504:Y509"/>
    <mergeCell ref="A515:Y532"/>
    <mergeCell ref="H456:J456"/>
    <mergeCell ref="L400:M400"/>
    <mergeCell ref="L401:M401"/>
    <mergeCell ref="L402:M402"/>
    <mergeCell ref="L403:M403"/>
    <mergeCell ref="L404:M404"/>
    <mergeCell ref="L405:M405"/>
    <mergeCell ref="L406:M406"/>
    <mergeCell ref="C407:K407"/>
    <mergeCell ref="L436:M436"/>
    <mergeCell ref="V407:W407"/>
    <mergeCell ref="V404:W404"/>
    <mergeCell ref="P497:R497"/>
    <mergeCell ref="P501:R501"/>
    <mergeCell ref="D499:F499"/>
    <mergeCell ref="G499:I499"/>
    <mergeCell ref="J499:L499"/>
    <mergeCell ref="M501:O501"/>
    <mergeCell ref="M499:O499"/>
    <mergeCell ref="M500:O500"/>
    <mergeCell ref="P499:R499"/>
    <mergeCell ref="P500:R500"/>
    <mergeCell ref="A542:C542"/>
    <mergeCell ref="D500:F500"/>
    <mergeCell ref="G500:I500"/>
    <mergeCell ref="J500:L500"/>
    <mergeCell ref="D491:F491"/>
    <mergeCell ref="G491:I491"/>
    <mergeCell ref="J491:L491"/>
    <mergeCell ref="M491:O491"/>
    <mergeCell ref="P491:R491"/>
    <mergeCell ref="G496:R496"/>
    <mergeCell ref="D498:F498"/>
    <mergeCell ref="G498:I498"/>
    <mergeCell ref="J498:L498"/>
    <mergeCell ref="M498:O498"/>
    <mergeCell ref="P498:R498"/>
    <mergeCell ref="M497:O497"/>
    <mergeCell ref="D492:F492"/>
    <mergeCell ref="G492:I492"/>
    <mergeCell ref="J492:L492"/>
    <mergeCell ref="M492:O492"/>
    <mergeCell ref="P492:R492"/>
    <mergeCell ref="D496:F497"/>
    <mergeCell ref="G497:I497"/>
    <mergeCell ref="J497:L497"/>
    <mergeCell ref="D456:G456"/>
    <mergeCell ref="K456:M456"/>
    <mergeCell ref="D457:G457"/>
    <mergeCell ref="K457:M457"/>
    <mergeCell ref="D458:G458"/>
    <mergeCell ref="K458:M458"/>
    <mergeCell ref="H458:J458"/>
    <mergeCell ref="H457:J457"/>
    <mergeCell ref="D490:F490"/>
    <mergeCell ref="G490:I490"/>
    <mergeCell ref="J490:L490"/>
    <mergeCell ref="M490:O490"/>
    <mergeCell ref="G488:I488"/>
    <mergeCell ref="J488:L488"/>
    <mergeCell ref="M488:O488"/>
    <mergeCell ref="P488:R488"/>
    <mergeCell ref="D459:G459"/>
    <mergeCell ref="K459:M459"/>
    <mergeCell ref="A479:Y481"/>
    <mergeCell ref="D501:F501"/>
    <mergeCell ref="G501:I501"/>
    <mergeCell ref="J501:L501"/>
    <mergeCell ref="G323:N323"/>
    <mergeCell ref="O319:P319"/>
    <mergeCell ref="O320:P320"/>
    <mergeCell ref="O321:P321"/>
    <mergeCell ref="G319:N319"/>
    <mergeCell ref="Q317:R318"/>
    <mergeCell ref="Q319:R319"/>
    <mergeCell ref="Q320:R320"/>
    <mergeCell ref="K330:L330"/>
    <mergeCell ref="M330:N330"/>
    <mergeCell ref="O330:P330"/>
    <mergeCell ref="Q330:R330"/>
    <mergeCell ref="G329:J329"/>
    <mergeCell ref="K329:L329"/>
    <mergeCell ref="G331:J331"/>
    <mergeCell ref="K331:L331"/>
    <mergeCell ref="M331:N331"/>
    <mergeCell ref="Q331:R331"/>
    <mergeCell ref="O331:P331"/>
    <mergeCell ref="V249:X249"/>
    <mergeCell ref="V246:X246"/>
    <mergeCell ref="J247:L247"/>
    <mergeCell ref="S246:U246"/>
    <mergeCell ref="V247:X247"/>
    <mergeCell ref="O299:P299"/>
    <mergeCell ref="Q299:R299"/>
    <mergeCell ref="K299:L299"/>
    <mergeCell ref="A291:U293"/>
    <mergeCell ref="J252:L252"/>
    <mergeCell ref="M252:O252"/>
    <mergeCell ref="S252:U252"/>
    <mergeCell ref="B252:I252"/>
    <mergeCell ref="M295:R295"/>
    <mergeCell ref="M296:N296"/>
    <mergeCell ref="K298:L298"/>
    <mergeCell ref="G298:J298"/>
    <mergeCell ref="G297:J297"/>
    <mergeCell ref="G295:J296"/>
    <mergeCell ref="Q296:R296"/>
    <mergeCell ref="K295:L296"/>
    <mergeCell ref="K297:L297"/>
    <mergeCell ref="P252:R252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P151:Q152"/>
    <mergeCell ref="R151:S152"/>
    <mergeCell ref="K58:L58"/>
    <mergeCell ref="S60:T60"/>
    <mergeCell ref="U59:V59"/>
    <mergeCell ref="S59:T59"/>
    <mergeCell ref="Q60:R60"/>
    <mergeCell ref="M150:U150"/>
    <mergeCell ref="T151:U152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G28:H28"/>
    <mergeCell ref="M27:N27"/>
    <mergeCell ref="M28:N28"/>
    <mergeCell ref="I27:J27"/>
    <mergeCell ref="O28:P28"/>
    <mergeCell ref="Q28:R28"/>
    <mergeCell ref="U28:V28"/>
    <mergeCell ref="A146:U146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M56:N56"/>
    <mergeCell ref="M57:N57"/>
    <mergeCell ref="G60:H60"/>
    <mergeCell ref="K26:L26"/>
    <mergeCell ref="I28:J28"/>
    <mergeCell ref="H158:I158"/>
    <mergeCell ref="A150:I150"/>
    <mergeCell ref="D156:E156"/>
    <mergeCell ref="D154:E154"/>
    <mergeCell ref="F154:G154"/>
    <mergeCell ref="D157:E157"/>
    <mergeCell ref="F157:G157"/>
    <mergeCell ref="F155:G155"/>
    <mergeCell ref="D158:E158"/>
    <mergeCell ref="F158:G158"/>
    <mergeCell ref="D155:E155"/>
    <mergeCell ref="D153:E153"/>
    <mergeCell ref="F153:G153"/>
    <mergeCell ref="K27:L27"/>
    <mergeCell ref="D83:E83"/>
    <mergeCell ref="F151:G152"/>
    <mergeCell ref="A154:C154"/>
    <mergeCell ref="K28:L28"/>
    <mergeCell ref="H154:I154"/>
    <mergeCell ref="H155:I155"/>
    <mergeCell ref="H156:I156"/>
    <mergeCell ref="H157:I157"/>
    <mergeCell ref="E9:Q9"/>
    <mergeCell ref="C54:F54"/>
    <mergeCell ref="C55:F55"/>
    <mergeCell ref="C56:F56"/>
    <mergeCell ref="C57:F57"/>
    <mergeCell ref="M151:O152"/>
    <mergeCell ref="C19:F21"/>
    <mergeCell ref="C22:F22"/>
    <mergeCell ref="C23:F23"/>
    <mergeCell ref="C24:F24"/>
    <mergeCell ref="C26:F26"/>
    <mergeCell ref="C28:F28"/>
    <mergeCell ref="C25:F25"/>
    <mergeCell ref="C27:F27"/>
    <mergeCell ref="C58:F58"/>
    <mergeCell ref="C59:F59"/>
    <mergeCell ref="C60:F60"/>
    <mergeCell ref="G26:H26"/>
    <mergeCell ref="I26:J26"/>
    <mergeCell ref="A62:Y62"/>
    <mergeCell ref="G22:H22"/>
    <mergeCell ref="K25:L25"/>
    <mergeCell ref="I25:J25"/>
    <mergeCell ref="G25:H25"/>
    <mergeCell ref="F159:G159"/>
    <mergeCell ref="H159:I159"/>
    <mergeCell ref="M159:O159"/>
    <mergeCell ref="A151:C152"/>
    <mergeCell ref="D151:E152"/>
    <mergeCell ref="P198:R198"/>
    <mergeCell ref="M197:O197"/>
    <mergeCell ref="G192:I192"/>
    <mergeCell ref="M179:O179"/>
    <mergeCell ref="C193:F193"/>
    <mergeCell ref="M157:O157"/>
    <mergeCell ref="M156:O156"/>
    <mergeCell ref="A158:C158"/>
    <mergeCell ref="A157:C157"/>
    <mergeCell ref="A156:C156"/>
    <mergeCell ref="A159:C159"/>
    <mergeCell ref="G180:I180"/>
    <mergeCell ref="G184:I184"/>
    <mergeCell ref="J181:L181"/>
    <mergeCell ref="M182:O182"/>
    <mergeCell ref="G186:I186"/>
    <mergeCell ref="J186:L186"/>
    <mergeCell ref="M186:O186"/>
    <mergeCell ref="P156:Q156"/>
    <mergeCell ref="R156:S156"/>
    <mergeCell ref="M158:O158"/>
    <mergeCell ref="P191:R191"/>
    <mergeCell ref="C180:F180"/>
    <mergeCell ref="F156:G156"/>
    <mergeCell ref="A153:C153"/>
    <mergeCell ref="T154:U154"/>
    <mergeCell ref="S179:U179"/>
    <mergeCell ref="S182:U182"/>
    <mergeCell ref="S186:U186"/>
    <mergeCell ref="J180:L180"/>
    <mergeCell ref="S185:U185"/>
    <mergeCell ref="P182:R182"/>
    <mergeCell ref="P157:Q157"/>
    <mergeCell ref="P153:Q153"/>
    <mergeCell ref="M153:O153"/>
    <mergeCell ref="T153:U153"/>
    <mergeCell ref="P159:Q159"/>
    <mergeCell ref="R159:S159"/>
    <mergeCell ref="T159:U159"/>
    <mergeCell ref="R153:S153"/>
    <mergeCell ref="G178:U178"/>
    <mergeCell ref="D159:E159"/>
    <mergeCell ref="M180:O180"/>
    <mergeCell ref="P180:R180"/>
    <mergeCell ref="S180:U180"/>
    <mergeCell ref="C178:F179"/>
    <mergeCell ref="G179:I179"/>
    <mergeCell ref="G181:I181"/>
    <mergeCell ref="M183:O183"/>
    <mergeCell ref="M181:O181"/>
    <mergeCell ref="J184:L184"/>
    <mergeCell ref="M184:O184"/>
    <mergeCell ref="G183:I183"/>
    <mergeCell ref="M191:O191"/>
    <mergeCell ref="S191:U191"/>
    <mergeCell ref="P186:R186"/>
    <mergeCell ref="P181:R181"/>
    <mergeCell ref="M192:O192"/>
    <mergeCell ref="J192:L192"/>
    <mergeCell ref="S192:U192"/>
    <mergeCell ref="C182:F182"/>
    <mergeCell ref="G182:I182"/>
    <mergeCell ref="J182:L182"/>
    <mergeCell ref="C183:F183"/>
    <mergeCell ref="J185:L185"/>
    <mergeCell ref="M185:O185"/>
    <mergeCell ref="C186:F186"/>
    <mergeCell ref="C190:F191"/>
    <mergeCell ref="S183:U183"/>
    <mergeCell ref="C184:F184"/>
    <mergeCell ref="C185:F185"/>
    <mergeCell ref="G185:I185"/>
    <mergeCell ref="C192:F192"/>
    <mergeCell ref="G190:U190"/>
    <mergeCell ref="G191:I191"/>
    <mergeCell ref="J191:L191"/>
    <mergeCell ref="C195:F195"/>
    <mergeCell ref="V250:X250"/>
    <mergeCell ref="B250:I250"/>
    <mergeCell ref="S194:U194"/>
    <mergeCell ref="S247:U247"/>
    <mergeCell ref="M251:O251"/>
    <mergeCell ref="P251:R251"/>
    <mergeCell ref="J246:L246"/>
    <mergeCell ref="V248:X248"/>
    <mergeCell ref="J249:L249"/>
    <mergeCell ref="S249:U249"/>
    <mergeCell ref="V251:X251"/>
    <mergeCell ref="J250:L250"/>
    <mergeCell ref="C196:F196"/>
    <mergeCell ref="G196:I196"/>
    <mergeCell ref="J196:L196"/>
    <mergeCell ref="M247:O247"/>
    <mergeCell ref="A242:Y243"/>
    <mergeCell ref="J198:L198"/>
    <mergeCell ref="J197:L197"/>
    <mergeCell ref="C198:F198"/>
    <mergeCell ref="M246:O246"/>
    <mergeCell ref="C197:F197"/>
    <mergeCell ref="G197:I197"/>
    <mergeCell ref="G198:I198"/>
    <mergeCell ref="P246:R246"/>
    <mergeCell ref="A209:Y238"/>
    <mergeCell ref="M198:O198"/>
    <mergeCell ref="S198:U198"/>
    <mergeCell ref="S196:U196"/>
    <mergeCell ref="S197:U197"/>
    <mergeCell ref="S248:U248"/>
    <mergeCell ref="A359:Y384"/>
    <mergeCell ref="S250:U250"/>
    <mergeCell ref="M249:O249"/>
    <mergeCell ref="P249:R249"/>
    <mergeCell ref="K300:L300"/>
    <mergeCell ref="M300:N300"/>
    <mergeCell ref="O300:P300"/>
    <mergeCell ref="Q300:R300"/>
    <mergeCell ref="G300:J300"/>
    <mergeCell ref="O296:P296"/>
    <mergeCell ref="J248:L248"/>
    <mergeCell ref="M248:O248"/>
    <mergeCell ref="A273:Y283"/>
    <mergeCell ref="J251:L251"/>
    <mergeCell ref="S251:U251"/>
    <mergeCell ref="V252:X252"/>
    <mergeCell ref="L437:M437"/>
    <mergeCell ref="N437:P437"/>
    <mergeCell ref="D437:K437"/>
    <mergeCell ref="G356:N356"/>
    <mergeCell ref="P490:R490"/>
    <mergeCell ref="D489:F489"/>
    <mergeCell ref="C397:K397"/>
    <mergeCell ref="C398:K398"/>
    <mergeCell ref="C399:K399"/>
    <mergeCell ref="C400:K400"/>
    <mergeCell ref="C401:K401"/>
    <mergeCell ref="C402:K402"/>
    <mergeCell ref="C403:K403"/>
    <mergeCell ref="A439:Y451"/>
    <mergeCell ref="P489:R489"/>
    <mergeCell ref="G489:I489"/>
    <mergeCell ref="J489:L489"/>
    <mergeCell ref="M489:O489"/>
    <mergeCell ref="D460:G460"/>
    <mergeCell ref="K460:M460"/>
    <mergeCell ref="H459:J459"/>
    <mergeCell ref="H460:J460"/>
    <mergeCell ref="D487:F488"/>
    <mergeCell ref="G487:R487"/>
    <mergeCell ref="A173:Y173"/>
    <mergeCell ref="B247:I247"/>
    <mergeCell ref="B246:I246"/>
    <mergeCell ref="O58:P58"/>
    <mergeCell ref="M58:N58"/>
    <mergeCell ref="U60:V60"/>
    <mergeCell ref="S184:U184"/>
    <mergeCell ref="S181:U181"/>
    <mergeCell ref="R157:S157"/>
    <mergeCell ref="P158:Q158"/>
    <mergeCell ref="R158:S158"/>
    <mergeCell ref="A161:Y171"/>
    <mergeCell ref="A155:C155"/>
    <mergeCell ref="A175:U175"/>
    <mergeCell ref="T158:U158"/>
    <mergeCell ref="M154:O154"/>
    <mergeCell ref="P154:Q154"/>
    <mergeCell ref="C181:F181"/>
    <mergeCell ref="J183:L183"/>
    <mergeCell ref="M155:O155"/>
    <mergeCell ref="P155:Q155"/>
    <mergeCell ref="R155:S155"/>
    <mergeCell ref="T155:U155"/>
    <mergeCell ref="T156:U156"/>
    <mergeCell ref="U24:V24"/>
    <mergeCell ref="S24:T24"/>
    <mergeCell ref="Q24:R24"/>
    <mergeCell ref="O24:P24"/>
    <mergeCell ref="M24:N24"/>
    <mergeCell ref="K24:L24"/>
    <mergeCell ref="I24:J24"/>
    <mergeCell ref="G24:H24"/>
    <mergeCell ref="R154:S154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A95:Y139"/>
    <mergeCell ref="H151:I152"/>
    <mergeCell ref="H153:I153"/>
    <mergeCell ref="O27:P27"/>
    <mergeCell ref="Q27:R27"/>
    <mergeCell ref="U21:V21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T157:U157"/>
    <mergeCell ref="O328:P328"/>
    <mergeCell ref="Q328:R328"/>
    <mergeCell ref="G317:N318"/>
    <mergeCell ref="O317:P318"/>
    <mergeCell ref="P192:R192"/>
    <mergeCell ref="P185:R185"/>
    <mergeCell ref="P184:R184"/>
    <mergeCell ref="P183:R183"/>
    <mergeCell ref="J179:L179"/>
    <mergeCell ref="G193:I193"/>
    <mergeCell ref="J193:L193"/>
    <mergeCell ref="M193:O193"/>
    <mergeCell ref="P193:R193"/>
    <mergeCell ref="S193:U193"/>
    <mergeCell ref="S195:U195"/>
    <mergeCell ref="P197:R197"/>
    <mergeCell ref="M196:O196"/>
    <mergeCell ref="P179:R179"/>
    <mergeCell ref="G299:J299"/>
    <mergeCell ref="O322:P322"/>
    <mergeCell ref="O323:P323"/>
    <mergeCell ref="G321:N321"/>
    <mergeCell ref="G194:I194"/>
    <mergeCell ref="J194:L194"/>
    <mergeCell ref="P196:R196"/>
    <mergeCell ref="M194:O194"/>
    <mergeCell ref="P194:R194"/>
    <mergeCell ref="B248:I248"/>
    <mergeCell ref="B249:I249"/>
    <mergeCell ref="O354:P354"/>
    <mergeCell ref="G327:J328"/>
    <mergeCell ref="K327:L328"/>
    <mergeCell ref="M327:R327"/>
    <mergeCell ref="M328:N328"/>
    <mergeCell ref="M329:N329"/>
    <mergeCell ref="O329:P329"/>
    <mergeCell ref="Q329:R329"/>
    <mergeCell ref="M250:O250"/>
    <mergeCell ref="P250:R250"/>
    <mergeCell ref="P247:R247"/>
    <mergeCell ref="P195:R195"/>
    <mergeCell ref="G195:I195"/>
    <mergeCell ref="J195:L195"/>
    <mergeCell ref="M195:O195"/>
    <mergeCell ref="C194:F194"/>
    <mergeCell ref="B251:I251"/>
    <mergeCell ref="P248:R248"/>
    <mergeCell ref="A543:U543"/>
    <mergeCell ref="Q321:R321"/>
    <mergeCell ref="Q322:R322"/>
    <mergeCell ref="Q323:R323"/>
    <mergeCell ref="Q353:R353"/>
    <mergeCell ref="Q354:R354"/>
    <mergeCell ref="Q355:R355"/>
    <mergeCell ref="Q356:R356"/>
    <mergeCell ref="Q350:R351"/>
    <mergeCell ref="Q352:R352"/>
    <mergeCell ref="L390:V390"/>
    <mergeCell ref="O356:P356"/>
    <mergeCell ref="G350:N351"/>
    <mergeCell ref="O350:P351"/>
    <mergeCell ref="G352:N352"/>
    <mergeCell ref="O352:P352"/>
    <mergeCell ref="G353:N353"/>
    <mergeCell ref="O353:P353"/>
    <mergeCell ref="G354:N354"/>
    <mergeCell ref="C394:K394"/>
    <mergeCell ref="C404:K404"/>
    <mergeCell ref="C395:K395"/>
    <mergeCell ref="C396:K396"/>
    <mergeCell ref="N436:P43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0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10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15265</v>
      </c>
      <c r="B6" t="s">
        <v>49</v>
      </c>
      <c r="C6" t="s">
        <v>63</v>
      </c>
      <c r="D6">
        <v>1</v>
      </c>
    </row>
    <row r="7" spans="1:4" x14ac:dyDescent="0.25">
      <c r="A7">
        <v>64</v>
      </c>
      <c r="B7" t="s">
        <v>49</v>
      </c>
      <c r="C7" t="s">
        <v>91</v>
      </c>
      <c r="D7">
        <v>2</v>
      </c>
    </row>
    <row r="8" spans="1:4" x14ac:dyDescent="0.25">
      <c r="A8">
        <v>52</v>
      </c>
      <c r="B8" t="s">
        <v>49</v>
      </c>
      <c r="C8" t="s">
        <v>62</v>
      </c>
      <c r="D8">
        <v>3</v>
      </c>
    </row>
    <row r="9" spans="1:4" x14ac:dyDescent="0.25">
      <c r="A9">
        <v>64</v>
      </c>
      <c r="B9" t="s">
        <v>49</v>
      </c>
      <c r="C9" t="s">
        <v>90</v>
      </c>
      <c r="D9">
        <v>4</v>
      </c>
    </row>
    <row r="10" spans="1:4" x14ac:dyDescent="0.25">
      <c r="A10">
        <v>4579</v>
      </c>
      <c r="B10" t="s">
        <v>50</v>
      </c>
      <c r="C10" t="s">
        <v>63</v>
      </c>
      <c r="D10">
        <v>1</v>
      </c>
    </row>
    <row r="11" spans="1:4" x14ac:dyDescent="0.25">
      <c r="A11">
        <v>28</v>
      </c>
      <c r="B11" t="s">
        <v>50</v>
      </c>
      <c r="C11" t="s">
        <v>91</v>
      </c>
      <c r="D11">
        <v>2</v>
      </c>
    </row>
    <row r="12" spans="1:4" x14ac:dyDescent="0.25">
      <c r="A12">
        <v>178</v>
      </c>
      <c r="B12" t="s">
        <v>50</v>
      </c>
      <c r="C12" t="s">
        <v>62</v>
      </c>
      <c r="D12">
        <v>3</v>
      </c>
    </row>
    <row r="13" spans="1:4" x14ac:dyDescent="0.25">
      <c r="A13">
        <v>46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2</v>
      </c>
      <c r="D2">
        <v>1</v>
      </c>
      <c r="E2">
        <v>0</v>
      </c>
      <c r="F2">
        <v>107</v>
      </c>
      <c r="G2">
        <v>228</v>
      </c>
    </row>
    <row r="3" spans="1:7" x14ac:dyDescent="0.25">
      <c r="A3">
        <v>2</v>
      </c>
      <c r="B3" t="s">
        <v>123</v>
      </c>
      <c r="C3">
        <v>13</v>
      </c>
      <c r="D3">
        <v>28</v>
      </c>
      <c r="E3">
        <v>0</v>
      </c>
      <c r="F3">
        <v>23</v>
      </c>
      <c r="G3">
        <v>16</v>
      </c>
    </row>
    <row r="4" spans="1:7" x14ac:dyDescent="0.25">
      <c r="A4">
        <v>3</v>
      </c>
      <c r="B4" t="s">
        <v>140</v>
      </c>
      <c r="C4">
        <v>0</v>
      </c>
      <c r="D4">
        <v>0</v>
      </c>
      <c r="E4">
        <v>0</v>
      </c>
      <c r="F4">
        <v>18</v>
      </c>
      <c r="G4">
        <v>5</v>
      </c>
    </row>
    <row r="5" spans="1:7" x14ac:dyDescent="0.25">
      <c r="A5">
        <v>4</v>
      </c>
      <c r="B5" t="s">
        <v>150</v>
      </c>
      <c r="C5">
        <v>0</v>
      </c>
      <c r="D5">
        <v>0</v>
      </c>
      <c r="E5">
        <v>0</v>
      </c>
      <c r="F5">
        <v>18</v>
      </c>
      <c r="G5">
        <v>4</v>
      </c>
    </row>
    <row r="6" spans="1:7" x14ac:dyDescent="0.25">
      <c r="A6">
        <v>5</v>
      </c>
      <c r="B6" t="s">
        <v>154</v>
      </c>
      <c r="C6">
        <v>5</v>
      </c>
      <c r="D6">
        <v>0</v>
      </c>
      <c r="E6">
        <v>0</v>
      </c>
      <c r="F6">
        <v>0</v>
      </c>
      <c r="G6">
        <v>3</v>
      </c>
    </row>
    <row r="7" spans="1:7" x14ac:dyDescent="0.25">
      <c r="A7">
        <v>6</v>
      </c>
      <c r="B7" t="s">
        <v>103</v>
      </c>
      <c r="C7">
        <v>0</v>
      </c>
      <c r="D7">
        <v>1</v>
      </c>
      <c r="E7">
        <v>0</v>
      </c>
      <c r="F7">
        <v>23</v>
      </c>
      <c r="G7">
        <v>10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12</v>
      </c>
      <c r="D2">
        <v>25</v>
      </c>
      <c r="E2">
        <v>0</v>
      </c>
      <c r="F2">
        <v>575</v>
      </c>
      <c r="G2">
        <v>916</v>
      </c>
    </row>
    <row r="3" spans="1:7" x14ac:dyDescent="0.25">
      <c r="A3">
        <v>2</v>
      </c>
      <c r="B3" t="s">
        <v>123</v>
      </c>
      <c r="C3">
        <v>23</v>
      </c>
      <c r="D3">
        <v>76</v>
      </c>
      <c r="E3">
        <v>0</v>
      </c>
      <c r="F3">
        <v>159</v>
      </c>
      <c r="G3">
        <v>84</v>
      </c>
    </row>
    <row r="4" spans="1:7" x14ac:dyDescent="0.25">
      <c r="A4">
        <v>3</v>
      </c>
      <c r="B4" t="s">
        <v>140</v>
      </c>
      <c r="C4">
        <v>0</v>
      </c>
      <c r="D4">
        <v>2</v>
      </c>
      <c r="E4">
        <v>0</v>
      </c>
      <c r="F4">
        <v>67</v>
      </c>
      <c r="G4">
        <v>32</v>
      </c>
    </row>
    <row r="5" spans="1:7" x14ac:dyDescent="0.25">
      <c r="A5">
        <v>4</v>
      </c>
      <c r="B5" t="s">
        <v>150</v>
      </c>
      <c r="C5">
        <v>0</v>
      </c>
      <c r="D5">
        <v>0</v>
      </c>
      <c r="E5">
        <v>0</v>
      </c>
      <c r="F5">
        <v>24</v>
      </c>
      <c r="G5">
        <v>8</v>
      </c>
    </row>
    <row r="6" spans="1:7" x14ac:dyDescent="0.25">
      <c r="A6">
        <v>5</v>
      </c>
      <c r="B6" t="s">
        <v>139</v>
      </c>
      <c r="C6">
        <v>0</v>
      </c>
      <c r="D6">
        <v>0</v>
      </c>
      <c r="E6">
        <v>0</v>
      </c>
      <c r="F6">
        <v>10</v>
      </c>
      <c r="G6">
        <v>15</v>
      </c>
    </row>
    <row r="7" spans="1:7" x14ac:dyDescent="0.25">
      <c r="A7">
        <v>6</v>
      </c>
      <c r="B7" t="s">
        <v>103</v>
      </c>
      <c r="C7">
        <v>20</v>
      </c>
      <c r="D7">
        <v>4</v>
      </c>
      <c r="E7">
        <v>3</v>
      </c>
      <c r="F7">
        <v>75</v>
      </c>
      <c r="G7">
        <v>98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107</v>
      </c>
      <c r="B1" t="s">
        <v>8</v>
      </c>
      <c r="C1" t="s">
        <v>108</v>
      </c>
    </row>
    <row r="2" spans="1:3" x14ac:dyDescent="0.25">
      <c r="A2">
        <v>1879</v>
      </c>
      <c r="B2" t="s">
        <v>109</v>
      </c>
      <c r="C2" t="s">
        <v>155</v>
      </c>
    </row>
    <row r="3" spans="1:3" x14ac:dyDescent="0.25">
      <c r="A3">
        <v>1879</v>
      </c>
      <c r="B3" t="s">
        <v>109</v>
      </c>
      <c r="C3" t="s">
        <v>156</v>
      </c>
    </row>
    <row r="4" spans="1:3" x14ac:dyDescent="0.25">
      <c r="A4">
        <v>1885</v>
      </c>
      <c r="B4" t="s">
        <v>109</v>
      </c>
      <c r="C4" t="s">
        <v>157</v>
      </c>
    </row>
    <row r="5" spans="1:3" x14ac:dyDescent="0.25">
      <c r="A5">
        <v>1955</v>
      </c>
      <c r="B5" t="s">
        <v>109</v>
      </c>
      <c r="C5" t="s">
        <v>158</v>
      </c>
    </row>
    <row r="6" spans="1:3" x14ac:dyDescent="0.25">
      <c r="A6">
        <v>1940</v>
      </c>
      <c r="B6" t="s">
        <v>109</v>
      </c>
      <c r="C6" t="s">
        <v>159</v>
      </c>
    </row>
    <row r="7" spans="1:3" x14ac:dyDescent="0.25">
      <c r="A7">
        <v>2259</v>
      </c>
      <c r="B7" t="s">
        <v>5</v>
      </c>
      <c r="C7" t="s">
        <v>155</v>
      </c>
    </row>
    <row r="8" spans="1:3" x14ac:dyDescent="0.25">
      <c r="A8">
        <v>2242</v>
      </c>
      <c r="B8" t="s">
        <v>5</v>
      </c>
      <c r="C8" t="s">
        <v>156</v>
      </c>
    </row>
    <row r="9" spans="1:3" x14ac:dyDescent="0.25">
      <c r="A9">
        <v>2268</v>
      </c>
      <c r="B9" t="s">
        <v>5</v>
      </c>
      <c r="C9" t="s">
        <v>157</v>
      </c>
    </row>
    <row r="10" spans="1:3" x14ac:dyDescent="0.25">
      <c r="A10">
        <v>2281</v>
      </c>
      <c r="B10" t="s">
        <v>5</v>
      </c>
      <c r="C10" t="s">
        <v>158</v>
      </c>
    </row>
    <row r="11" spans="1:3" x14ac:dyDescent="0.25">
      <c r="A11">
        <v>2296</v>
      </c>
      <c r="B11" t="s">
        <v>5</v>
      </c>
      <c r="C11" t="s">
        <v>159</v>
      </c>
    </row>
    <row r="12" spans="1:3" x14ac:dyDescent="0.25">
      <c r="A12">
        <v>79</v>
      </c>
      <c r="B12" t="s">
        <v>6</v>
      </c>
      <c r="C12" t="s">
        <v>155</v>
      </c>
    </row>
    <row r="13" spans="1:3" x14ac:dyDescent="0.25">
      <c r="A13">
        <v>75</v>
      </c>
      <c r="B13" t="s">
        <v>6</v>
      </c>
      <c r="C13" t="s">
        <v>156</v>
      </c>
    </row>
    <row r="14" spans="1:3" x14ac:dyDescent="0.25">
      <c r="A14">
        <v>120</v>
      </c>
      <c r="B14" t="s">
        <v>6</v>
      </c>
      <c r="C14" t="s">
        <v>157</v>
      </c>
    </row>
    <row r="15" spans="1:3" x14ac:dyDescent="0.25">
      <c r="A15">
        <v>104</v>
      </c>
      <c r="B15" t="s">
        <v>6</v>
      </c>
      <c r="C15" t="s">
        <v>158</v>
      </c>
    </row>
    <row r="16" spans="1:3" x14ac:dyDescent="0.25">
      <c r="A16">
        <v>97</v>
      </c>
      <c r="B16" t="s">
        <v>6</v>
      </c>
      <c r="C16" t="s">
        <v>159</v>
      </c>
    </row>
    <row r="17" spans="1:3" x14ac:dyDescent="0.25">
      <c r="A17">
        <v>88</v>
      </c>
      <c r="B17" t="s">
        <v>7</v>
      </c>
      <c r="C17" t="s">
        <v>155</v>
      </c>
    </row>
    <row r="18" spans="1:3" x14ac:dyDescent="0.25">
      <c r="A18">
        <v>59</v>
      </c>
      <c r="B18" t="s">
        <v>7</v>
      </c>
      <c r="C18" t="s">
        <v>156</v>
      </c>
    </row>
    <row r="19" spans="1:3" x14ac:dyDescent="0.25">
      <c r="A19">
        <v>48</v>
      </c>
      <c r="B19" t="s">
        <v>7</v>
      </c>
      <c r="C19" t="s">
        <v>157</v>
      </c>
    </row>
    <row r="20" spans="1:3" x14ac:dyDescent="0.25">
      <c r="A20">
        <v>92</v>
      </c>
      <c r="B20" t="s">
        <v>7</v>
      </c>
      <c r="C20" t="s">
        <v>158</v>
      </c>
    </row>
    <row r="21" spans="1:3" x14ac:dyDescent="0.25">
      <c r="A21" s="2">
        <v>82</v>
      </c>
      <c r="B21" s="2" t="s">
        <v>7</v>
      </c>
      <c r="C21" s="2" t="s">
        <v>159</v>
      </c>
    </row>
    <row r="22" spans="1:3" x14ac:dyDescent="0.25">
      <c r="A22" s="2">
        <v>1</v>
      </c>
      <c r="B22" s="2" t="s">
        <v>134</v>
      </c>
      <c r="C22" s="2" t="s">
        <v>155</v>
      </c>
    </row>
    <row r="23" spans="1:3" x14ac:dyDescent="0.25">
      <c r="A23" s="2">
        <v>1</v>
      </c>
      <c r="B23" s="2" t="s">
        <v>134</v>
      </c>
      <c r="C23" s="2" t="s">
        <v>156</v>
      </c>
    </row>
    <row r="24" spans="1:3" x14ac:dyDescent="0.25">
      <c r="A24" s="2">
        <v>1</v>
      </c>
      <c r="B24" s="2" t="s">
        <v>134</v>
      </c>
      <c r="C24" s="2" t="s">
        <v>157</v>
      </c>
    </row>
    <row r="25" spans="1:3" x14ac:dyDescent="0.25">
      <c r="A25" s="2">
        <v>1</v>
      </c>
      <c r="B25" s="2" t="s">
        <v>134</v>
      </c>
      <c r="C25" s="2" t="s">
        <v>158</v>
      </c>
    </row>
    <row r="26" spans="1:3" x14ac:dyDescent="0.25">
      <c r="A26" s="2">
        <v>1</v>
      </c>
      <c r="B26" s="2" t="s">
        <v>134</v>
      </c>
      <c r="C26" s="2" t="s">
        <v>159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967</v>
      </c>
      <c r="C2" t="s">
        <v>33</v>
      </c>
    </row>
    <row r="3" spans="1:3" x14ac:dyDescent="0.25">
      <c r="A3" t="s">
        <v>113</v>
      </c>
      <c r="B3">
        <v>8541</v>
      </c>
      <c r="C3" t="s">
        <v>33</v>
      </c>
    </row>
    <row r="4" spans="1:3" x14ac:dyDescent="0.25">
      <c r="A4" t="s">
        <v>114</v>
      </c>
      <c r="B4">
        <v>436</v>
      </c>
      <c r="C4" t="s">
        <v>33</v>
      </c>
    </row>
    <row r="5" spans="1:3" x14ac:dyDescent="0.25">
      <c r="A5" t="s">
        <v>29</v>
      </c>
      <c r="B5">
        <v>11681</v>
      </c>
      <c r="C5" t="s">
        <v>33</v>
      </c>
    </row>
    <row r="6" spans="1:3" x14ac:dyDescent="0.25">
      <c r="A6" t="s">
        <v>112</v>
      </c>
      <c r="B6">
        <v>21</v>
      </c>
      <c r="C6" t="s">
        <v>23</v>
      </c>
    </row>
    <row r="7" spans="1:3" x14ac:dyDescent="0.25">
      <c r="A7" t="s">
        <v>113</v>
      </c>
      <c r="B7">
        <v>112</v>
      </c>
      <c r="C7" t="s">
        <v>23</v>
      </c>
    </row>
    <row r="8" spans="1:3" x14ac:dyDescent="0.25">
      <c r="A8" t="s">
        <v>114</v>
      </c>
      <c r="B8">
        <v>19</v>
      </c>
      <c r="C8" t="s">
        <v>23</v>
      </c>
    </row>
    <row r="9" spans="1:3" x14ac:dyDescent="0.25">
      <c r="A9" t="s">
        <v>29</v>
      </c>
      <c r="B9">
        <v>302</v>
      </c>
      <c r="C9" t="s">
        <v>23</v>
      </c>
    </row>
    <row r="10" spans="1:3" x14ac:dyDescent="0.25">
      <c r="A10" t="s">
        <v>112</v>
      </c>
      <c r="B10">
        <v>96</v>
      </c>
      <c r="C10" t="s">
        <v>34</v>
      </c>
    </row>
    <row r="11" spans="1:3" x14ac:dyDescent="0.25">
      <c r="A11" t="s">
        <v>113</v>
      </c>
      <c r="B11">
        <v>1442</v>
      </c>
      <c r="C11" t="s">
        <v>34</v>
      </c>
    </row>
    <row r="12" spans="1:3" x14ac:dyDescent="0.25">
      <c r="A12" t="s">
        <v>114</v>
      </c>
      <c r="B12">
        <v>40</v>
      </c>
      <c r="C12" t="s">
        <v>34</v>
      </c>
    </row>
    <row r="13" spans="1:3" x14ac:dyDescent="0.25">
      <c r="A13" t="s">
        <v>29</v>
      </c>
      <c r="B13">
        <v>1300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816</v>
      </c>
      <c r="B2" t="s">
        <v>135</v>
      </c>
      <c r="C2" t="s">
        <v>78</v>
      </c>
      <c r="D2">
        <v>1</v>
      </c>
    </row>
    <row r="3" spans="1:4" x14ac:dyDescent="0.25">
      <c r="A3">
        <v>694</v>
      </c>
      <c r="B3" t="s">
        <v>135</v>
      </c>
      <c r="C3" t="s">
        <v>3</v>
      </c>
      <c r="D3">
        <v>1</v>
      </c>
    </row>
    <row r="4" spans="1:4" x14ac:dyDescent="0.25">
      <c r="A4">
        <v>99</v>
      </c>
      <c r="B4" t="s">
        <v>136</v>
      </c>
      <c r="C4" t="s">
        <v>78</v>
      </c>
      <c r="D4">
        <v>2</v>
      </c>
    </row>
    <row r="5" spans="1:4" x14ac:dyDescent="0.25">
      <c r="A5">
        <v>51</v>
      </c>
      <c r="B5" t="s">
        <v>136</v>
      </c>
      <c r="C5" t="s">
        <v>3</v>
      </c>
      <c r="D5">
        <v>2</v>
      </c>
    </row>
    <row r="6" spans="1:4" x14ac:dyDescent="0.25">
      <c r="A6">
        <v>8</v>
      </c>
      <c r="B6" t="s">
        <v>137</v>
      </c>
      <c r="C6" t="s">
        <v>3</v>
      </c>
      <c r="D6">
        <v>3</v>
      </c>
    </row>
    <row r="7" spans="1:4" x14ac:dyDescent="0.25">
      <c r="A7">
        <v>15</v>
      </c>
      <c r="B7" t="s">
        <v>137</v>
      </c>
      <c r="C7" t="s">
        <v>78</v>
      </c>
      <c r="D7">
        <v>3</v>
      </c>
    </row>
    <row r="8" spans="1:4" x14ac:dyDescent="0.25">
      <c r="A8">
        <v>0</v>
      </c>
      <c r="B8" t="s">
        <v>138</v>
      </c>
      <c r="C8" t="s">
        <v>78</v>
      </c>
      <c r="D8">
        <v>4</v>
      </c>
    </row>
    <row r="9" spans="1:4" x14ac:dyDescent="0.25">
      <c r="A9">
        <v>1</v>
      </c>
      <c r="B9" t="s">
        <v>138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3813</v>
      </c>
      <c r="C2" t="s">
        <v>33</v>
      </c>
    </row>
    <row r="3" spans="1:3" x14ac:dyDescent="0.25">
      <c r="A3" t="s">
        <v>113</v>
      </c>
      <c r="B3">
        <v>35138</v>
      </c>
      <c r="C3" t="s">
        <v>33</v>
      </c>
    </row>
    <row r="4" spans="1:3" x14ac:dyDescent="0.25">
      <c r="A4" t="s">
        <v>114</v>
      </c>
      <c r="B4">
        <v>1594</v>
      </c>
      <c r="C4" t="s">
        <v>33</v>
      </c>
    </row>
    <row r="5" spans="1:3" x14ac:dyDescent="0.25">
      <c r="A5" t="s">
        <v>29</v>
      </c>
      <c r="B5">
        <v>50721</v>
      </c>
      <c r="C5" t="s">
        <v>33</v>
      </c>
    </row>
    <row r="6" spans="1:3" x14ac:dyDescent="0.25">
      <c r="A6" t="s">
        <v>112</v>
      </c>
      <c r="B6">
        <v>74</v>
      </c>
      <c r="C6" t="s">
        <v>23</v>
      </c>
    </row>
    <row r="7" spans="1:3" x14ac:dyDescent="0.25">
      <c r="A7" t="s">
        <v>113</v>
      </c>
      <c r="B7">
        <v>563</v>
      </c>
      <c r="C7" t="s">
        <v>23</v>
      </c>
    </row>
    <row r="8" spans="1:3" x14ac:dyDescent="0.25">
      <c r="A8" t="s">
        <v>114</v>
      </c>
      <c r="B8">
        <v>76</v>
      </c>
      <c r="C8" t="s">
        <v>23</v>
      </c>
    </row>
    <row r="9" spans="1:3" x14ac:dyDescent="0.25">
      <c r="A9" t="s">
        <v>29</v>
      </c>
      <c r="B9">
        <v>1060</v>
      </c>
      <c r="C9" t="s">
        <v>23</v>
      </c>
    </row>
    <row r="10" spans="1:3" x14ac:dyDescent="0.25">
      <c r="A10" t="s">
        <v>112</v>
      </c>
      <c r="B10">
        <v>380</v>
      </c>
      <c r="C10" t="s">
        <v>34</v>
      </c>
    </row>
    <row r="11" spans="1:3" x14ac:dyDescent="0.25">
      <c r="A11" t="s">
        <v>113</v>
      </c>
      <c r="B11">
        <v>4836</v>
      </c>
      <c r="C11" t="s">
        <v>34</v>
      </c>
    </row>
    <row r="12" spans="1:3" x14ac:dyDescent="0.25">
      <c r="A12" t="s">
        <v>114</v>
      </c>
      <c r="B12">
        <v>234</v>
      </c>
      <c r="C12" t="s">
        <v>34</v>
      </c>
    </row>
    <row r="13" spans="1:3" x14ac:dyDescent="0.25">
      <c r="A13" t="s">
        <v>29</v>
      </c>
      <c r="B13">
        <v>7105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3042</v>
      </c>
      <c r="B2" t="s">
        <v>135</v>
      </c>
      <c r="C2" t="s">
        <v>3</v>
      </c>
      <c r="D2">
        <v>1</v>
      </c>
    </row>
    <row r="3" spans="1:4" x14ac:dyDescent="0.25">
      <c r="A3">
        <v>3206</v>
      </c>
      <c r="B3" t="s">
        <v>135</v>
      </c>
      <c r="C3" t="s">
        <v>78</v>
      </c>
      <c r="D3">
        <v>1</v>
      </c>
    </row>
    <row r="4" spans="1:4" x14ac:dyDescent="0.25">
      <c r="A4">
        <v>237</v>
      </c>
      <c r="B4" t="s">
        <v>136</v>
      </c>
      <c r="C4" t="s">
        <v>3</v>
      </c>
      <c r="D4">
        <v>2</v>
      </c>
    </row>
    <row r="5" spans="1:4" x14ac:dyDescent="0.25">
      <c r="A5">
        <v>330</v>
      </c>
      <c r="B5" t="s">
        <v>136</v>
      </c>
      <c r="C5" t="s">
        <v>78</v>
      </c>
      <c r="D5">
        <v>2</v>
      </c>
    </row>
    <row r="6" spans="1:4" x14ac:dyDescent="0.25">
      <c r="A6">
        <v>70</v>
      </c>
      <c r="B6" t="s">
        <v>137</v>
      </c>
      <c r="C6" t="s">
        <v>3</v>
      </c>
      <c r="D6">
        <v>3</v>
      </c>
    </row>
    <row r="7" spans="1:4" x14ac:dyDescent="0.25">
      <c r="A7">
        <v>85</v>
      </c>
      <c r="B7" t="s">
        <v>137</v>
      </c>
      <c r="C7" t="s">
        <v>78</v>
      </c>
      <c r="D7">
        <v>3</v>
      </c>
    </row>
    <row r="8" spans="1:4" x14ac:dyDescent="0.25">
      <c r="A8">
        <v>6</v>
      </c>
      <c r="B8" t="s">
        <v>138</v>
      </c>
      <c r="C8" t="s">
        <v>3</v>
      </c>
      <c r="D8">
        <v>4</v>
      </c>
    </row>
    <row r="9" spans="1:4" x14ac:dyDescent="0.25">
      <c r="A9">
        <v>9</v>
      </c>
      <c r="B9" t="s">
        <v>138</v>
      </c>
      <c r="C9" t="s">
        <v>78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96</v>
      </c>
      <c r="B1" t="s">
        <v>2</v>
      </c>
      <c r="C1" t="s">
        <v>101</v>
      </c>
      <c r="D1" t="s">
        <v>111</v>
      </c>
      <c r="E1" t="s">
        <v>115</v>
      </c>
    </row>
    <row r="2" spans="1:5" x14ac:dyDescent="0.25">
      <c r="A2">
        <v>1</v>
      </c>
      <c r="B2" t="s">
        <v>33</v>
      </c>
      <c r="C2">
        <v>1543</v>
      </c>
      <c r="D2" t="s">
        <v>116</v>
      </c>
      <c r="E2">
        <v>1</v>
      </c>
    </row>
    <row r="3" spans="1:5" x14ac:dyDescent="0.25">
      <c r="A3">
        <v>2</v>
      </c>
      <c r="B3" t="s">
        <v>34</v>
      </c>
      <c r="C3">
        <v>175</v>
      </c>
      <c r="D3" t="s">
        <v>116</v>
      </c>
      <c r="E3">
        <v>1</v>
      </c>
    </row>
    <row r="4" spans="1:5" x14ac:dyDescent="0.25">
      <c r="A4">
        <v>3</v>
      </c>
      <c r="B4" t="s">
        <v>35</v>
      </c>
      <c r="C4">
        <v>36</v>
      </c>
      <c r="D4" t="s">
        <v>116</v>
      </c>
      <c r="E4">
        <v>1</v>
      </c>
    </row>
    <row r="5" spans="1:5" x14ac:dyDescent="0.25">
      <c r="A5">
        <v>4</v>
      </c>
      <c r="B5" t="s">
        <v>36</v>
      </c>
      <c r="C5">
        <v>4</v>
      </c>
      <c r="D5" t="s">
        <v>116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116</v>
      </c>
      <c r="E6">
        <v>1</v>
      </c>
    </row>
    <row r="7" spans="1:5" x14ac:dyDescent="0.25">
      <c r="A7">
        <v>6</v>
      </c>
      <c r="B7" t="s">
        <v>45</v>
      </c>
      <c r="C7">
        <v>1</v>
      </c>
      <c r="D7" t="s">
        <v>116</v>
      </c>
      <c r="E7">
        <v>1</v>
      </c>
    </row>
    <row r="8" spans="1:5" x14ac:dyDescent="0.25">
      <c r="A8">
        <v>7</v>
      </c>
      <c r="B8" t="s">
        <v>117</v>
      </c>
      <c r="C8">
        <v>0</v>
      </c>
      <c r="D8" t="s">
        <v>116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116</v>
      </c>
      <c r="E9">
        <v>1</v>
      </c>
    </row>
    <row r="10" spans="1:5" x14ac:dyDescent="0.25">
      <c r="A10">
        <v>9</v>
      </c>
      <c r="B10" t="s">
        <v>38</v>
      </c>
      <c r="C10">
        <v>2</v>
      </c>
      <c r="D10" t="s">
        <v>116</v>
      </c>
      <c r="E10">
        <v>1</v>
      </c>
    </row>
    <row r="11" spans="1:5" x14ac:dyDescent="0.25">
      <c r="A11">
        <v>10</v>
      </c>
      <c r="B11" t="s">
        <v>39</v>
      </c>
      <c r="C11">
        <v>1</v>
      </c>
      <c r="D11" t="s">
        <v>116</v>
      </c>
      <c r="E11">
        <v>1</v>
      </c>
    </row>
    <row r="12" spans="1:5" x14ac:dyDescent="0.25">
      <c r="A12">
        <v>11</v>
      </c>
      <c r="B12" t="s">
        <v>40</v>
      </c>
      <c r="C12">
        <v>421</v>
      </c>
      <c r="D12" t="s">
        <v>116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116</v>
      </c>
      <c r="E13">
        <v>1</v>
      </c>
    </row>
    <row r="14" spans="1:5" x14ac:dyDescent="0.25">
      <c r="A14">
        <v>13</v>
      </c>
      <c r="B14" t="s">
        <v>10</v>
      </c>
      <c r="C14">
        <v>3</v>
      </c>
      <c r="D14" t="s">
        <v>116</v>
      </c>
      <c r="E14">
        <v>1</v>
      </c>
    </row>
    <row r="15" spans="1:5" x14ac:dyDescent="0.25">
      <c r="A15">
        <v>14</v>
      </c>
      <c r="B15" t="s">
        <v>42</v>
      </c>
      <c r="C15">
        <v>7</v>
      </c>
      <c r="D15" t="s">
        <v>116</v>
      </c>
      <c r="E15">
        <v>1</v>
      </c>
    </row>
    <row r="16" spans="1:5" x14ac:dyDescent="0.25">
      <c r="A16">
        <v>15</v>
      </c>
      <c r="B16" t="s">
        <v>43</v>
      </c>
      <c r="C16">
        <v>0</v>
      </c>
      <c r="D16" t="s">
        <v>116</v>
      </c>
      <c r="E16">
        <v>1</v>
      </c>
    </row>
    <row r="17" spans="1:5" x14ac:dyDescent="0.25">
      <c r="A17">
        <v>16</v>
      </c>
      <c r="B17" t="s">
        <v>44</v>
      </c>
      <c r="C17">
        <v>0</v>
      </c>
      <c r="D17" t="s">
        <v>116</v>
      </c>
      <c r="E17">
        <v>1</v>
      </c>
    </row>
    <row r="18" spans="1:5" x14ac:dyDescent="0.25">
      <c r="A18">
        <v>1</v>
      </c>
      <c r="B18" t="s">
        <v>33</v>
      </c>
      <c r="C18">
        <v>349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86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12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117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1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121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3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1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288</v>
      </c>
      <c r="D34" t="s">
        <v>95</v>
      </c>
      <c r="E34">
        <v>3</v>
      </c>
    </row>
    <row r="35" spans="1:5" x14ac:dyDescent="0.25">
      <c r="A35">
        <v>2</v>
      </c>
      <c r="B35" t="s">
        <v>34</v>
      </c>
      <c r="C35">
        <v>24</v>
      </c>
      <c r="D35" t="s">
        <v>95</v>
      </c>
      <c r="E35">
        <v>3</v>
      </c>
    </row>
    <row r="36" spans="1:5" x14ac:dyDescent="0.25">
      <c r="A36">
        <v>3</v>
      </c>
      <c r="B36" t="s">
        <v>35</v>
      </c>
      <c r="C36">
        <v>1</v>
      </c>
      <c r="D36" t="s">
        <v>95</v>
      </c>
      <c r="E36">
        <v>3</v>
      </c>
    </row>
    <row r="37" spans="1:5" x14ac:dyDescent="0.25">
      <c r="A37">
        <v>4</v>
      </c>
      <c r="B37" t="s">
        <v>36</v>
      </c>
      <c r="C37">
        <v>0</v>
      </c>
      <c r="D37" t="s">
        <v>95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95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95</v>
      </c>
      <c r="E39">
        <v>3</v>
      </c>
    </row>
    <row r="40" spans="1:5" x14ac:dyDescent="0.25">
      <c r="A40">
        <v>7</v>
      </c>
      <c r="B40" t="s">
        <v>117</v>
      </c>
      <c r="C40">
        <v>0</v>
      </c>
      <c r="D40" t="s">
        <v>95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95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95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95</v>
      </c>
      <c r="E43">
        <v>3</v>
      </c>
    </row>
    <row r="44" spans="1:5" x14ac:dyDescent="0.25">
      <c r="A44">
        <v>11</v>
      </c>
      <c r="B44" t="s">
        <v>40</v>
      </c>
      <c r="C44">
        <v>31</v>
      </c>
      <c r="D44" t="s">
        <v>95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95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95</v>
      </c>
      <c r="E46">
        <v>3</v>
      </c>
    </row>
    <row r="47" spans="1:5" x14ac:dyDescent="0.25">
      <c r="A47">
        <v>14</v>
      </c>
      <c r="B47" t="s">
        <v>42</v>
      </c>
      <c r="C47">
        <v>0</v>
      </c>
      <c r="D47" t="s">
        <v>95</v>
      </c>
      <c r="E47">
        <v>3</v>
      </c>
    </row>
    <row r="48" spans="1:5" x14ac:dyDescent="0.25">
      <c r="A48">
        <v>15</v>
      </c>
      <c r="B48" t="s">
        <v>43</v>
      </c>
      <c r="C48">
        <v>0</v>
      </c>
      <c r="D48" t="s">
        <v>95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95</v>
      </c>
      <c r="E49">
        <v>3</v>
      </c>
    </row>
    <row r="50" spans="1:5" x14ac:dyDescent="0.25">
      <c r="A50">
        <v>1</v>
      </c>
      <c r="B50" t="s">
        <v>33</v>
      </c>
      <c r="C50">
        <v>226</v>
      </c>
      <c r="D50" t="s">
        <v>85</v>
      </c>
      <c r="E50">
        <v>4</v>
      </c>
    </row>
    <row r="51" spans="1:5" x14ac:dyDescent="0.25">
      <c r="A51">
        <v>2</v>
      </c>
      <c r="B51" t="s">
        <v>34</v>
      </c>
      <c r="C51">
        <v>24</v>
      </c>
      <c r="D51" t="s">
        <v>85</v>
      </c>
      <c r="E51">
        <v>4</v>
      </c>
    </row>
    <row r="52" spans="1:5" x14ac:dyDescent="0.25">
      <c r="A52">
        <v>3</v>
      </c>
      <c r="B52" t="s">
        <v>35</v>
      </c>
      <c r="C52">
        <v>6</v>
      </c>
      <c r="D52" t="s">
        <v>85</v>
      </c>
      <c r="E52">
        <v>4</v>
      </c>
    </row>
    <row r="53" spans="1:5" x14ac:dyDescent="0.25">
      <c r="A53">
        <v>4</v>
      </c>
      <c r="B53" t="s">
        <v>36</v>
      </c>
      <c r="C53">
        <v>0</v>
      </c>
      <c r="D53" t="s">
        <v>85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85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85</v>
      </c>
      <c r="E55">
        <v>4</v>
      </c>
    </row>
    <row r="56" spans="1:5" x14ac:dyDescent="0.25">
      <c r="A56">
        <v>7</v>
      </c>
      <c r="B56" t="s">
        <v>117</v>
      </c>
      <c r="C56">
        <v>0</v>
      </c>
      <c r="D56" t="s">
        <v>85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85</v>
      </c>
      <c r="E57">
        <v>4</v>
      </c>
    </row>
    <row r="58" spans="1:5" x14ac:dyDescent="0.25">
      <c r="A58">
        <v>9</v>
      </c>
      <c r="B58" t="s">
        <v>38</v>
      </c>
      <c r="C58">
        <v>0</v>
      </c>
      <c r="D58" t="s">
        <v>85</v>
      </c>
      <c r="E58">
        <v>4</v>
      </c>
    </row>
    <row r="59" spans="1:5" x14ac:dyDescent="0.25">
      <c r="A59">
        <v>10</v>
      </c>
      <c r="B59" t="s">
        <v>39</v>
      </c>
      <c r="C59">
        <v>1</v>
      </c>
      <c r="D59" t="s">
        <v>85</v>
      </c>
      <c r="E59">
        <v>4</v>
      </c>
    </row>
    <row r="60" spans="1:5" x14ac:dyDescent="0.25">
      <c r="A60">
        <v>11</v>
      </c>
      <c r="B60" t="s">
        <v>40</v>
      </c>
      <c r="C60">
        <v>23</v>
      </c>
      <c r="D60" t="s">
        <v>85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85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85</v>
      </c>
      <c r="E62">
        <v>4</v>
      </c>
    </row>
    <row r="63" spans="1:5" x14ac:dyDescent="0.25">
      <c r="A63">
        <v>14</v>
      </c>
      <c r="B63" t="s">
        <v>42</v>
      </c>
      <c r="C63">
        <v>1</v>
      </c>
      <c r="D63" t="s">
        <v>85</v>
      </c>
      <c r="E63">
        <v>4</v>
      </c>
    </row>
    <row r="64" spans="1:5" x14ac:dyDescent="0.25">
      <c r="A64">
        <v>15</v>
      </c>
      <c r="B64" t="s">
        <v>43</v>
      </c>
      <c r="C64">
        <v>0</v>
      </c>
      <c r="D64" t="s">
        <v>85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85</v>
      </c>
      <c r="E65">
        <v>4</v>
      </c>
    </row>
    <row r="66" spans="1:5" x14ac:dyDescent="0.25">
      <c r="A66">
        <v>1</v>
      </c>
      <c r="B66" t="s">
        <v>33</v>
      </c>
      <c r="C66">
        <v>23</v>
      </c>
      <c r="D66" t="s">
        <v>118</v>
      </c>
      <c r="E66">
        <v>5</v>
      </c>
    </row>
    <row r="67" spans="1:5" x14ac:dyDescent="0.25">
      <c r="A67">
        <v>2</v>
      </c>
      <c r="B67" t="s">
        <v>34</v>
      </c>
      <c r="C67">
        <v>1</v>
      </c>
      <c r="D67" t="s">
        <v>118</v>
      </c>
      <c r="E67">
        <v>5</v>
      </c>
    </row>
    <row r="68" spans="1:5" x14ac:dyDescent="0.25">
      <c r="A68">
        <v>3</v>
      </c>
      <c r="B68" t="s">
        <v>35</v>
      </c>
      <c r="C68">
        <v>0</v>
      </c>
      <c r="D68" t="s">
        <v>118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118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118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118</v>
      </c>
      <c r="E71">
        <v>5</v>
      </c>
    </row>
    <row r="72" spans="1:5" x14ac:dyDescent="0.25">
      <c r="A72">
        <v>7</v>
      </c>
      <c r="B72" t="s">
        <v>117</v>
      </c>
      <c r="C72">
        <v>0</v>
      </c>
      <c r="D72" t="s">
        <v>118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118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118</v>
      </c>
      <c r="E74">
        <v>5</v>
      </c>
    </row>
    <row r="75" spans="1:5" x14ac:dyDescent="0.25">
      <c r="A75">
        <v>10</v>
      </c>
      <c r="B75" t="s">
        <v>39</v>
      </c>
      <c r="C75">
        <v>0</v>
      </c>
      <c r="D75" t="s">
        <v>118</v>
      </c>
      <c r="E75">
        <v>5</v>
      </c>
    </row>
    <row r="76" spans="1:5" x14ac:dyDescent="0.25">
      <c r="A76">
        <v>11</v>
      </c>
      <c r="B76" t="s">
        <v>40</v>
      </c>
      <c r="C76">
        <v>42</v>
      </c>
      <c r="D76" t="s">
        <v>118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118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118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118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118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118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117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0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10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 s="2">
        <v>0</v>
      </c>
      <c r="D114" t="s">
        <v>41</v>
      </c>
      <c r="E114">
        <v>8</v>
      </c>
    </row>
    <row r="115" spans="1:5" x14ac:dyDescent="0.25">
      <c r="A115">
        <v>2</v>
      </c>
      <c r="B115" t="s">
        <v>34</v>
      </c>
      <c r="C115" s="2">
        <v>0</v>
      </c>
      <c r="D115" s="2" t="s">
        <v>41</v>
      </c>
      <c r="E115">
        <v>8</v>
      </c>
    </row>
    <row r="116" spans="1:5" x14ac:dyDescent="0.25">
      <c r="A116">
        <v>3</v>
      </c>
      <c r="B116" t="s">
        <v>35</v>
      </c>
      <c r="C116" s="2">
        <v>0</v>
      </c>
      <c r="D116" s="2" t="s">
        <v>41</v>
      </c>
      <c r="E116">
        <v>8</v>
      </c>
    </row>
    <row r="117" spans="1:5" x14ac:dyDescent="0.25">
      <c r="A117">
        <v>4</v>
      </c>
      <c r="B117" t="s">
        <v>36</v>
      </c>
      <c r="C117" s="2">
        <v>0</v>
      </c>
      <c r="D117" s="2" t="s">
        <v>41</v>
      </c>
      <c r="E117">
        <v>8</v>
      </c>
    </row>
    <row r="118" spans="1:5" x14ac:dyDescent="0.25">
      <c r="A118">
        <v>5</v>
      </c>
      <c r="B118" t="s">
        <v>37</v>
      </c>
      <c r="C118" s="2">
        <v>0</v>
      </c>
      <c r="D118" s="2" t="s">
        <v>41</v>
      </c>
      <c r="E118">
        <v>8</v>
      </c>
    </row>
    <row r="119" spans="1:5" x14ac:dyDescent="0.25">
      <c r="A119">
        <v>6</v>
      </c>
      <c r="B119" t="s">
        <v>45</v>
      </c>
      <c r="C119" s="2">
        <v>0</v>
      </c>
      <c r="D119" s="2" t="s">
        <v>41</v>
      </c>
      <c r="E119">
        <v>8</v>
      </c>
    </row>
    <row r="120" spans="1:5" x14ac:dyDescent="0.25">
      <c r="A120">
        <v>7</v>
      </c>
      <c r="B120" t="s">
        <v>117</v>
      </c>
      <c r="C120" s="2">
        <v>0</v>
      </c>
      <c r="D120" s="2" t="s">
        <v>41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41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41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0</v>
      </c>
      <c r="D123" s="2" t="s">
        <v>41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75</v>
      </c>
      <c r="D124" s="2" t="s">
        <v>41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41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41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0</v>
      </c>
      <c r="D127" s="2" t="s">
        <v>41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0</v>
      </c>
      <c r="D128" s="2" t="s">
        <v>41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0</v>
      </c>
      <c r="D129" s="2" t="s">
        <v>41</v>
      </c>
      <c r="E129" s="2">
        <v>8</v>
      </c>
    </row>
    <row r="130" spans="1:5" x14ac:dyDescent="0.25">
      <c r="A130" s="2">
        <v>1</v>
      </c>
      <c r="B130" s="2" t="s">
        <v>33</v>
      </c>
      <c r="C130" s="2">
        <v>1419</v>
      </c>
      <c r="D130" s="2" t="s">
        <v>84</v>
      </c>
      <c r="E130" s="2">
        <v>9</v>
      </c>
    </row>
    <row r="131" spans="1:5" x14ac:dyDescent="0.25">
      <c r="A131" s="2">
        <v>2</v>
      </c>
      <c r="B131" s="2" t="s">
        <v>34</v>
      </c>
      <c r="C131" s="2">
        <v>159</v>
      </c>
      <c r="D131" s="2" t="s">
        <v>84</v>
      </c>
      <c r="E131" s="2">
        <v>9</v>
      </c>
    </row>
    <row r="132" spans="1:5" x14ac:dyDescent="0.25">
      <c r="A132" s="2">
        <v>3</v>
      </c>
      <c r="B132" s="2" t="s">
        <v>35</v>
      </c>
      <c r="C132" s="2">
        <v>28</v>
      </c>
      <c r="D132" s="2" t="s">
        <v>84</v>
      </c>
      <c r="E132" s="2">
        <v>9</v>
      </c>
    </row>
    <row r="133" spans="1:5" x14ac:dyDescent="0.25">
      <c r="A133" s="2">
        <v>4</v>
      </c>
      <c r="B133" s="2" t="s">
        <v>36</v>
      </c>
      <c r="C133" s="2">
        <v>0</v>
      </c>
      <c r="D133" s="2" t="s">
        <v>84</v>
      </c>
      <c r="E133" s="2">
        <v>9</v>
      </c>
    </row>
    <row r="134" spans="1:5" x14ac:dyDescent="0.25">
      <c r="A134" s="2">
        <v>5</v>
      </c>
      <c r="B134" s="2" t="s">
        <v>37</v>
      </c>
      <c r="C134" s="2">
        <v>0</v>
      </c>
      <c r="D134" s="2" t="s">
        <v>84</v>
      </c>
      <c r="E134" s="2">
        <v>9</v>
      </c>
    </row>
    <row r="135" spans="1:5" x14ac:dyDescent="0.25">
      <c r="A135" s="2">
        <v>6</v>
      </c>
      <c r="B135" s="2" t="s">
        <v>45</v>
      </c>
      <c r="C135" s="2">
        <v>0</v>
      </c>
      <c r="D135" s="2" t="s">
        <v>84</v>
      </c>
      <c r="E135" s="2">
        <v>9</v>
      </c>
    </row>
    <row r="136" spans="1:5" x14ac:dyDescent="0.25">
      <c r="A136" s="2">
        <v>7</v>
      </c>
      <c r="B136" s="2" t="s">
        <v>117</v>
      </c>
      <c r="C136" s="2">
        <v>0</v>
      </c>
      <c r="D136" s="2" t="s">
        <v>84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84</v>
      </c>
      <c r="E137" s="2">
        <v>9</v>
      </c>
    </row>
    <row r="138" spans="1:5" x14ac:dyDescent="0.25">
      <c r="A138" s="2">
        <v>9</v>
      </c>
      <c r="B138" s="2" t="s">
        <v>38</v>
      </c>
      <c r="C138" s="2">
        <v>1</v>
      </c>
      <c r="D138" s="2" t="s">
        <v>84</v>
      </c>
      <c r="E138" s="2">
        <v>9</v>
      </c>
    </row>
    <row r="139" spans="1:5" x14ac:dyDescent="0.25">
      <c r="A139" s="2">
        <v>10</v>
      </c>
      <c r="B139" s="2" t="s">
        <v>39</v>
      </c>
      <c r="C139" s="2">
        <v>1</v>
      </c>
      <c r="D139" s="2" t="s">
        <v>84</v>
      </c>
      <c r="E139" s="2">
        <v>9</v>
      </c>
    </row>
    <row r="140" spans="1:5" x14ac:dyDescent="0.25">
      <c r="A140" s="2">
        <v>11</v>
      </c>
      <c r="B140" s="2" t="s">
        <v>40</v>
      </c>
      <c r="C140" s="2">
        <v>387</v>
      </c>
      <c r="D140" s="2" t="s">
        <v>84</v>
      </c>
      <c r="E140" s="2">
        <v>9</v>
      </c>
    </row>
    <row r="141" spans="1:5" x14ac:dyDescent="0.25">
      <c r="A141" s="2">
        <v>12</v>
      </c>
      <c r="B141" s="2" t="s">
        <v>41</v>
      </c>
      <c r="C141" s="2">
        <v>0</v>
      </c>
      <c r="D141" s="2" t="s">
        <v>84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1</v>
      </c>
      <c r="D142" s="2" t="s">
        <v>84</v>
      </c>
      <c r="E142" s="2">
        <v>9</v>
      </c>
    </row>
    <row r="143" spans="1:5" x14ac:dyDescent="0.25">
      <c r="A143" s="2">
        <v>14</v>
      </c>
      <c r="B143" s="2" t="s">
        <v>42</v>
      </c>
      <c r="C143" s="2">
        <v>4</v>
      </c>
      <c r="D143" s="2" t="s">
        <v>84</v>
      </c>
      <c r="E143" s="2">
        <v>9</v>
      </c>
    </row>
    <row r="144" spans="1:5" x14ac:dyDescent="0.25">
      <c r="A144" s="2">
        <v>15</v>
      </c>
      <c r="B144" s="2" t="s">
        <v>43</v>
      </c>
      <c r="C144" s="2">
        <v>0</v>
      </c>
      <c r="D144" s="2" t="s">
        <v>84</v>
      </c>
      <c r="E144" s="2">
        <v>9</v>
      </c>
    </row>
    <row r="145" spans="1:5" x14ac:dyDescent="0.25">
      <c r="A145" s="2">
        <v>16</v>
      </c>
      <c r="B145" s="2" t="s">
        <v>44</v>
      </c>
      <c r="C145" s="2">
        <v>2</v>
      </c>
      <c r="D145" s="2" t="s">
        <v>84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96</v>
      </c>
      <c r="B1" t="s">
        <v>101</v>
      </c>
      <c r="C1" t="s">
        <v>2</v>
      </c>
      <c r="D1" t="s">
        <v>111</v>
      </c>
    </row>
    <row r="2" spans="1:4" x14ac:dyDescent="0.25">
      <c r="A2">
        <v>1</v>
      </c>
      <c r="B2">
        <v>55</v>
      </c>
      <c r="C2" t="s">
        <v>86</v>
      </c>
      <c r="D2" t="s">
        <v>3</v>
      </c>
    </row>
    <row r="3" spans="1:4" x14ac:dyDescent="0.25">
      <c r="A3">
        <v>2</v>
      </c>
      <c r="B3">
        <v>16</v>
      </c>
      <c r="C3" t="s">
        <v>86</v>
      </c>
      <c r="D3" t="s">
        <v>87</v>
      </c>
    </row>
    <row r="4" spans="1:4" x14ac:dyDescent="0.25">
      <c r="A4">
        <v>3</v>
      </c>
      <c r="B4">
        <v>0</v>
      </c>
      <c r="C4" t="s">
        <v>86</v>
      </c>
      <c r="D4" t="s">
        <v>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96</v>
      </c>
      <c r="B1" t="s">
        <v>132</v>
      </c>
      <c r="C1" t="s">
        <v>101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81</v>
      </c>
      <c r="C5">
        <v>97</v>
      </c>
    </row>
    <row r="6" spans="1:3" x14ac:dyDescent="0.25">
      <c r="A6">
        <v>5</v>
      </c>
      <c r="B6" t="s">
        <v>82</v>
      </c>
      <c r="C6">
        <v>0</v>
      </c>
    </row>
    <row r="7" spans="1:3" x14ac:dyDescent="0.25">
      <c r="A7">
        <v>6</v>
      </c>
      <c r="B7" t="s">
        <v>133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96</v>
      </c>
      <c r="B1" t="s">
        <v>128</v>
      </c>
      <c r="C1" t="s">
        <v>29</v>
      </c>
      <c r="D1" t="s">
        <v>129</v>
      </c>
    </row>
    <row r="2" spans="1:4" x14ac:dyDescent="0.25">
      <c r="A2">
        <v>1</v>
      </c>
      <c r="B2" t="s">
        <v>130</v>
      </c>
      <c r="C2">
        <v>0</v>
      </c>
      <c r="D2">
        <v>0</v>
      </c>
    </row>
    <row r="3" spans="1:4" x14ac:dyDescent="0.25">
      <c r="A3">
        <v>2</v>
      </c>
      <c r="B3" t="s">
        <v>131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65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16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F5">
        <v>4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F6">
        <v>1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24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210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25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F11">
        <v>8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F12">
        <v>1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25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89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35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/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>
        <v>4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2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29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290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61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/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8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6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30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11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2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28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2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291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87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19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F5">
        <v>13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F6">
        <v>6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123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899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120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41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F11">
        <v>38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F12">
        <v>7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140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406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179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21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>
        <v>16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17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151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1211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291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49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41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35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179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94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12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8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6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244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12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16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5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10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55</v>
      </c>
      <c r="D1" t="s">
        <v>105</v>
      </c>
      <c r="E1" t="s">
        <v>52</v>
      </c>
    </row>
    <row r="2" spans="1:5" x14ac:dyDescent="0.25">
      <c r="A2">
        <v>1</v>
      </c>
      <c r="B2" t="s">
        <v>125</v>
      </c>
      <c r="C2">
        <v>1208</v>
      </c>
      <c r="D2">
        <v>1041</v>
      </c>
      <c r="E2">
        <v>371</v>
      </c>
    </row>
    <row r="3" spans="1:5" x14ac:dyDescent="0.25">
      <c r="A3">
        <v>2</v>
      </c>
      <c r="B3" t="s">
        <v>126</v>
      </c>
      <c r="C3">
        <v>391</v>
      </c>
      <c r="D3">
        <v>308</v>
      </c>
      <c r="E3">
        <v>29</v>
      </c>
    </row>
    <row r="4" spans="1:5" x14ac:dyDescent="0.25">
      <c r="A4">
        <v>3</v>
      </c>
      <c r="B4" t="s">
        <v>127</v>
      </c>
      <c r="C4">
        <v>139</v>
      </c>
      <c r="D4">
        <v>110</v>
      </c>
      <c r="E4">
        <v>100</v>
      </c>
    </row>
    <row r="5" spans="1:5" x14ac:dyDescent="0.25">
      <c r="A5" s="2">
        <v>4</v>
      </c>
      <c r="B5" s="2" t="s">
        <v>143</v>
      </c>
      <c r="C5" s="2">
        <v>80</v>
      </c>
      <c r="D5" s="2">
        <v>67</v>
      </c>
      <c r="E5" s="2">
        <v>36</v>
      </c>
    </row>
    <row r="6" spans="1:5" x14ac:dyDescent="0.25">
      <c r="A6" s="2">
        <v>5</v>
      </c>
      <c r="B6" s="2" t="s">
        <v>142</v>
      </c>
      <c r="C6" s="2">
        <v>79</v>
      </c>
      <c r="D6" s="2">
        <v>63</v>
      </c>
      <c r="E6" s="2">
        <v>9</v>
      </c>
    </row>
    <row r="7" spans="1:5" x14ac:dyDescent="0.25">
      <c r="A7" s="2">
        <v>6</v>
      </c>
      <c r="B7" s="2" t="s">
        <v>103</v>
      </c>
      <c r="C7" s="2">
        <v>183</v>
      </c>
      <c r="D7" s="2">
        <v>168</v>
      </c>
      <c r="E7" s="2">
        <v>55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57</v>
      </c>
      <c r="D1" t="s">
        <v>105</v>
      </c>
      <c r="E1" t="s">
        <v>52</v>
      </c>
    </row>
    <row r="2" spans="1:5" x14ac:dyDescent="0.25">
      <c r="A2" s="2">
        <v>1</v>
      </c>
      <c r="B2" s="2" t="s">
        <v>125</v>
      </c>
      <c r="C2" s="2">
        <v>20</v>
      </c>
      <c r="D2" s="2">
        <v>13</v>
      </c>
      <c r="E2" s="2">
        <v>2</v>
      </c>
    </row>
    <row r="3" spans="1:5" x14ac:dyDescent="0.25">
      <c r="A3" s="2">
        <v>2</v>
      </c>
      <c r="B3" s="2" t="s">
        <v>151</v>
      </c>
      <c r="C3" s="2">
        <v>9</v>
      </c>
      <c r="D3" s="2">
        <v>5</v>
      </c>
      <c r="E3" s="2">
        <v>0</v>
      </c>
    </row>
    <row r="4" spans="1:5" x14ac:dyDescent="0.25">
      <c r="A4" s="2">
        <v>3</v>
      </c>
      <c r="B4" s="2" t="s">
        <v>126</v>
      </c>
      <c r="C4" s="2">
        <v>5</v>
      </c>
      <c r="D4" s="2">
        <v>4</v>
      </c>
      <c r="E4" s="2">
        <v>0</v>
      </c>
    </row>
    <row r="5" spans="1:5" x14ac:dyDescent="0.25">
      <c r="A5" s="2">
        <v>4</v>
      </c>
      <c r="B5" s="2" t="s">
        <v>152</v>
      </c>
      <c r="C5" s="2">
        <v>5</v>
      </c>
      <c r="D5" s="2">
        <v>0</v>
      </c>
      <c r="E5" s="2">
        <v>0</v>
      </c>
    </row>
    <row r="6" spans="1:5" x14ac:dyDescent="0.25">
      <c r="A6" s="2">
        <v>5</v>
      </c>
      <c r="B6" s="2" t="s">
        <v>153</v>
      </c>
      <c r="C6" s="2">
        <v>4</v>
      </c>
      <c r="D6" s="2">
        <v>2</v>
      </c>
      <c r="E6" s="2">
        <v>0</v>
      </c>
    </row>
    <row r="7" spans="1:5" x14ac:dyDescent="0.25">
      <c r="A7" s="2">
        <v>6</v>
      </c>
      <c r="B7" s="2" t="s">
        <v>103</v>
      </c>
      <c r="C7" s="2">
        <v>19</v>
      </c>
      <c r="D7" s="2">
        <v>8</v>
      </c>
      <c r="E7" s="2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120</v>
      </c>
      <c r="B1" t="s">
        <v>121</v>
      </c>
      <c r="C1" t="s">
        <v>122</v>
      </c>
    </row>
    <row r="2" spans="1:3" x14ac:dyDescent="0.25">
      <c r="A2" s="1" t="s">
        <v>147</v>
      </c>
      <c r="B2" s="1" t="s">
        <v>148</v>
      </c>
      <c r="C2" s="1" t="s">
        <v>149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0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1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3516</v>
      </c>
      <c r="B6" t="s">
        <v>49</v>
      </c>
      <c r="C6" t="s">
        <v>63</v>
      </c>
      <c r="D6">
        <v>1</v>
      </c>
    </row>
    <row r="7" spans="1:4" x14ac:dyDescent="0.25">
      <c r="A7">
        <v>15</v>
      </c>
      <c r="B7" t="s">
        <v>49</v>
      </c>
      <c r="C7" t="s">
        <v>91</v>
      </c>
      <c r="D7">
        <v>2</v>
      </c>
    </row>
    <row r="8" spans="1:4" x14ac:dyDescent="0.25">
      <c r="A8">
        <v>12</v>
      </c>
      <c r="B8" t="s">
        <v>49</v>
      </c>
      <c r="C8" t="s">
        <v>62</v>
      </c>
      <c r="D8">
        <v>3</v>
      </c>
    </row>
    <row r="9" spans="1:4" x14ac:dyDescent="0.25">
      <c r="A9">
        <v>7</v>
      </c>
      <c r="B9" t="s">
        <v>49</v>
      </c>
      <c r="C9" t="s">
        <v>90</v>
      </c>
      <c r="D9">
        <v>4</v>
      </c>
    </row>
    <row r="10" spans="1:4" x14ac:dyDescent="0.25">
      <c r="A10">
        <v>932</v>
      </c>
      <c r="B10" t="s">
        <v>50</v>
      </c>
      <c r="C10" t="s">
        <v>63</v>
      </c>
      <c r="D10">
        <v>1</v>
      </c>
    </row>
    <row r="11" spans="1:4" x14ac:dyDescent="0.25">
      <c r="A11">
        <v>8</v>
      </c>
      <c r="B11" t="s">
        <v>50</v>
      </c>
      <c r="C11" t="s">
        <v>91</v>
      </c>
      <c r="D11">
        <v>2</v>
      </c>
    </row>
    <row r="12" spans="1:4" x14ac:dyDescent="0.25">
      <c r="A12">
        <v>76</v>
      </c>
      <c r="B12" t="s">
        <v>50</v>
      </c>
      <c r="C12" t="s">
        <v>62</v>
      </c>
      <c r="D12">
        <v>3</v>
      </c>
    </row>
    <row r="13" spans="1:4" x14ac:dyDescent="0.25">
      <c r="A13">
        <v>6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Jankowska Małgorzata</cp:lastModifiedBy>
  <cp:lastPrinted>2017-05-17T07:14:53Z</cp:lastPrinted>
  <dcterms:created xsi:type="dcterms:W3CDTF">2014-07-29T18:33:30Z</dcterms:created>
  <dcterms:modified xsi:type="dcterms:W3CDTF">2017-06-13T13:18:01Z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