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xr:revisionPtr revIDLastSave="0" documentId="13_ncr:1_{94DCF6F9-2B27-4585-98AF-C1D6C8B711ED}" xr6:coauthVersionLast="36" xr6:coauthVersionMax="36" xr10:uidLastSave="{00000000-0000-0000-0000-000000000000}"/>
  <bookViews>
    <workbookView xWindow="0" yWindow="0" windowWidth="28800" windowHeight="11840" xr2:uid="{00000000-000D-0000-FFFF-FFFF00000000}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91029"/>
</workbook>
</file>

<file path=xl/calcChain.xml><?xml version="1.0" encoding="utf-8"?>
<calcChain xmlns="http://schemas.openxmlformats.org/spreadsheetml/2006/main">
  <c r="K174" i="1" l="1"/>
  <c r="K192" i="1" l="1"/>
  <c r="H192" i="1"/>
  <c r="J413" i="1" l="1"/>
  <c r="V414" i="1" l="1"/>
  <c r="S414" i="1"/>
  <c r="P414" i="1"/>
  <c r="M414" i="1"/>
  <c r="J414" i="1"/>
  <c r="O263" i="1" l="1"/>
  <c r="S263" i="1" s="1"/>
  <c r="I261" i="1" l="1"/>
  <c r="M261" i="1" s="1"/>
  <c r="O260" i="1"/>
  <c r="S260" i="1" s="1"/>
  <c r="M347" i="1" l="1"/>
  <c r="M348" i="1"/>
  <c r="M349" i="1"/>
  <c r="M350" i="1"/>
  <c r="M351" i="1"/>
  <c r="M346" i="1"/>
  <c r="A347" i="1"/>
  <c r="A348" i="1"/>
  <c r="A349" i="1"/>
  <c r="A350" i="1"/>
  <c r="A351" i="1"/>
  <c r="G233" i="1" l="1"/>
  <c r="G224" i="1"/>
  <c r="M56" i="1"/>
  <c r="L106" i="1"/>
  <c r="M22" i="1"/>
  <c r="G368" i="1"/>
  <c r="G257" i="1"/>
  <c r="G380" i="1"/>
  <c r="M343" i="1"/>
  <c r="A343" i="1"/>
  <c r="G289" i="1"/>
  <c r="E9" i="1"/>
  <c r="P237" i="1"/>
  <c r="M237" i="1"/>
  <c r="J237" i="1"/>
  <c r="G237" i="1"/>
  <c r="P236" i="1"/>
  <c r="M236" i="1"/>
  <c r="J236" i="1"/>
  <c r="G236" i="1"/>
  <c r="P235" i="1"/>
  <c r="M235" i="1"/>
  <c r="J235" i="1"/>
  <c r="G235" i="1"/>
  <c r="P228" i="1"/>
  <c r="M228" i="1"/>
  <c r="J228" i="1"/>
  <c r="G228" i="1"/>
  <c r="J227" i="1"/>
  <c r="M227" i="1"/>
  <c r="P227" i="1"/>
  <c r="G227" i="1"/>
  <c r="P226" i="1"/>
  <c r="M226" i="1"/>
  <c r="M229" i="1" s="1"/>
  <c r="J226" i="1"/>
  <c r="G226" i="1"/>
  <c r="Q150" i="1"/>
  <c r="N150" i="1"/>
  <c r="L150" i="1"/>
  <c r="V413" i="1"/>
  <c r="S413" i="1"/>
  <c r="P413" i="1"/>
  <c r="M413" i="1"/>
  <c r="V412" i="1"/>
  <c r="S412" i="1"/>
  <c r="P412" i="1"/>
  <c r="M412" i="1"/>
  <c r="J412" i="1"/>
  <c r="V411" i="1"/>
  <c r="S411" i="1"/>
  <c r="P411" i="1"/>
  <c r="M411" i="1"/>
  <c r="J411" i="1"/>
  <c r="V410" i="1"/>
  <c r="S410" i="1"/>
  <c r="P410" i="1"/>
  <c r="M410" i="1"/>
  <c r="J410" i="1"/>
  <c r="V409" i="1"/>
  <c r="S409" i="1"/>
  <c r="P409" i="1"/>
  <c r="M409" i="1"/>
  <c r="J409" i="1"/>
  <c r="S383" i="1"/>
  <c r="S384" i="1"/>
  <c r="S385" i="1"/>
  <c r="S386" i="1"/>
  <c r="S387" i="1"/>
  <c r="S382" i="1"/>
  <c r="P383" i="1"/>
  <c r="P384" i="1"/>
  <c r="P385" i="1"/>
  <c r="P386" i="1"/>
  <c r="P387" i="1"/>
  <c r="P382" i="1"/>
  <c r="M383" i="1"/>
  <c r="M384" i="1"/>
  <c r="M385" i="1"/>
  <c r="M386" i="1"/>
  <c r="M387" i="1"/>
  <c r="M382" i="1"/>
  <c r="J383" i="1"/>
  <c r="J384" i="1"/>
  <c r="J385" i="1"/>
  <c r="J386" i="1"/>
  <c r="J387" i="1"/>
  <c r="J382" i="1"/>
  <c r="G383" i="1"/>
  <c r="G384" i="1"/>
  <c r="G385" i="1"/>
  <c r="G386" i="1"/>
  <c r="G387" i="1"/>
  <c r="G382" i="1"/>
  <c r="C383" i="1"/>
  <c r="C384" i="1"/>
  <c r="C385" i="1"/>
  <c r="C386" i="1"/>
  <c r="C387" i="1"/>
  <c r="C382" i="1"/>
  <c r="S371" i="1"/>
  <c r="S372" i="1"/>
  <c r="S373" i="1"/>
  <c r="S374" i="1"/>
  <c r="S375" i="1"/>
  <c r="S370" i="1"/>
  <c r="P371" i="1"/>
  <c r="P372" i="1"/>
  <c r="P373" i="1"/>
  <c r="P374" i="1"/>
  <c r="P375" i="1"/>
  <c r="P370" i="1"/>
  <c r="M371" i="1"/>
  <c r="M372" i="1"/>
  <c r="M373" i="1"/>
  <c r="M374" i="1"/>
  <c r="M375" i="1"/>
  <c r="M370" i="1"/>
  <c r="J371" i="1"/>
  <c r="J372" i="1"/>
  <c r="J373" i="1"/>
  <c r="J374" i="1"/>
  <c r="J375" i="1"/>
  <c r="J370" i="1"/>
  <c r="G371" i="1"/>
  <c r="G372" i="1"/>
  <c r="G373" i="1"/>
  <c r="G374" i="1"/>
  <c r="G375" i="1"/>
  <c r="G370" i="1"/>
  <c r="C371" i="1"/>
  <c r="C372" i="1"/>
  <c r="C373" i="1"/>
  <c r="C374" i="1"/>
  <c r="C375" i="1"/>
  <c r="C370" i="1"/>
  <c r="A346" i="1"/>
  <c r="Q293" i="1"/>
  <c r="U293" i="1" s="1"/>
  <c r="Q294" i="1"/>
  <c r="U294" i="1" s="1"/>
  <c r="Q295" i="1"/>
  <c r="U295" i="1" s="1"/>
  <c r="Q296" i="1"/>
  <c r="U296" i="1" s="1"/>
  <c r="Q297" i="1"/>
  <c r="U297" i="1" s="1"/>
  <c r="Q292" i="1"/>
  <c r="U292" i="1" s="1"/>
  <c r="O293" i="1"/>
  <c r="S293" i="1" s="1"/>
  <c r="O294" i="1"/>
  <c r="S294" i="1" s="1"/>
  <c r="O295" i="1"/>
  <c r="S295" i="1" s="1"/>
  <c r="O296" i="1"/>
  <c r="S296" i="1" s="1"/>
  <c r="O297" i="1"/>
  <c r="S297" i="1" s="1"/>
  <c r="O292" i="1"/>
  <c r="S292" i="1" s="1"/>
  <c r="I293" i="1"/>
  <c r="M293" i="1" s="1"/>
  <c r="I294" i="1"/>
  <c r="M294" i="1" s="1"/>
  <c r="I295" i="1"/>
  <c r="M295" i="1" s="1"/>
  <c r="I296" i="1"/>
  <c r="M296" i="1" s="1"/>
  <c r="I297" i="1"/>
  <c r="M297" i="1" s="1"/>
  <c r="I292" i="1"/>
  <c r="M292" i="1" s="1"/>
  <c r="G292" i="1"/>
  <c r="K292" i="1" s="1"/>
  <c r="G293" i="1"/>
  <c r="K293" i="1" s="1"/>
  <c r="G294" i="1"/>
  <c r="K294" i="1" s="1"/>
  <c r="G295" i="1"/>
  <c r="K295" i="1" s="1"/>
  <c r="G296" i="1"/>
  <c r="K296" i="1" s="1"/>
  <c r="G297" i="1"/>
  <c r="K297" i="1" s="1"/>
  <c r="C293" i="1"/>
  <c r="C294" i="1"/>
  <c r="C295" i="1"/>
  <c r="C296" i="1"/>
  <c r="C297" i="1"/>
  <c r="C292" i="1"/>
  <c r="Q261" i="1"/>
  <c r="U261" i="1" s="1"/>
  <c r="Q262" i="1"/>
  <c r="U262" i="1" s="1"/>
  <c r="Q263" i="1"/>
  <c r="U263" i="1" s="1"/>
  <c r="Q264" i="1"/>
  <c r="U264" i="1" s="1"/>
  <c r="Q265" i="1"/>
  <c r="U265" i="1" s="1"/>
  <c r="Q260" i="1"/>
  <c r="U260" i="1" s="1"/>
  <c r="O261" i="1"/>
  <c r="S261" i="1" s="1"/>
  <c r="O262" i="1"/>
  <c r="S262" i="1" s="1"/>
  <c r="O264" i="1"/>
  <c r="S264" i="1" s="1"/>
  <c r="O265" i="1"/>
  <c r="S265" i="1" s="1"/>
  <c r="C261" i="1"/>
  <c r="C262" i="1"/>
  <c r="C263" i="1"/>
  <c r="C264" i="1"/>
  <c r="C265" i="1"/>
  <c r="I262" i="1"/>
  <c r="M262" i="1" s="1"/>
  <c r="I263" i="1"/>
  <c r="M263" i="1" s="1"/>
  <c r="I264" i="1"/>
  <c r="M264" i="1" s="1"/>
  <c r="I265" i="1"/>
  <c r="M265" i="1" s="1"/>
  <c r="I260" i="1"/>
  <c r="M260" i="1" s="1"/>
  <c r="G261" i="1"/>
  <c r="K261" i="1" s="1"/>
  <c r="G262" i="1"/>
  <c r="K262" i="1" s="1"/>
  <c r="G263" i="1"/>
  <c r="K263" i="1" s="1"/>
  <c r="G264" i="1"/>
  <c r="K264" i="1" s="1"/>
  <c r="G265" i="1"/>
  <c r="K265" i="1" s="1"/>
  <c r="G260" i="1"/>
  <c r="K260" i="1" s="1"/>
  <c r="C260" i="1"/>
  <c r="G238" i="1" l="1"/>
  <c r="J238" i="1"/>
  <c r="M238" i="1"/>
  <c r="P238" i="1"/>
  <c r="M266" i="1"/>
  <c r="J415" i="1"/>
  <c r="V415" i="1"/>
  <c r="S415" i="1"/>
  <c r="P415" i="1"/>
  <c r="M415" i="1"/>
  <c r="G229" i="1"/>
  <c r="J229" i="1"/>
  <c r="S388" i="1"/>
  <c r="P229" i="1"/>
  <c r="G376" i="1"/>
  <c r="M376" i="1"/>
  <c r="S376" i="1"/>
  <c r="J388" i="1"/>
  <c r="P388" i="1"/>
  <c r="G388" i="1"/>
  <c r="M388" i="1"/>
  <c r="P376" i="1"/>
  <c r="J376" i="1"/>
  <c r="Q298" i="1"/>
  <c r="O298" i="1"/>
  <c r="M298" i="1"/>
  <c r="K298" i="1"/>
  <c r="I298" i="1"/>
  <c r="G298" i="1"/>
  <c r="Q266" i="1"/>
  <c r="O266" i="1"/>
  <c r="I266" i="1"/>
  <c r="G266" i="1"/>
  <c r="S266" i="1" l="1"/>
  <c r="U266" i="1"/>
  <c r="S298" i="1"/>
  <c r="U298" i="1"/>
  <c r="K26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P_Meldunek_parametry" type="5" refreshedVersion="6" savePassword="1" deleted="1" background="1" saveData="1" credentials="none">
    <dbPr connection="" command=""/>
  </connection>
  <connection id="2" xr16:uid="{00000000-0015-0000-FFFF-FFFF01000000}" keepAlive="1" name="SP_Meldunek_sekcja_I_tab_1" type="5" refreshedVersion="6" savePassword="1" deleted="1" background="1" saveData="1" credentials="none">
    <dbPr connection="" command=""/>
  </connection>
  <connection id="3" xr16:uid="{00000000-0015-0000-FFFF-FFFF02000000}" keepAlive="1" name="SP_Meldunek_sekcja_I_tab_2" type="5" refreshedVersion="6" savePassword="1" deleted="1" background="1" saveData="1" credentials="none">
    <dbPr connection="" command=""/>
  </connection>
  <connection id="4" xr16:uid="{00000000-0015-0000-FFFF-FFFF03000000}" keepAlive="1" name="SP_Meldunek_sekcja_II_tab_1" type="5" refreshedVersion="6" savePassword="1" deleted="1" background="1" saveData="1" credentials="none">
    <dbPr connection="" command=""/>
  </connection>
  <connection id="5" xr16:uid="{00000000-0015-0000-FFFF-FFFF04000000}" keepAlive="1" name="SP_Meldunek_sekcja_II_tab_2" type="5" refreshedVersion="6" savePassword="1" deleted="1" background="1" saveData="1" credentials="none">
    <dbPr connection="" command=""/>
  </connection>
  <connection id="6" xr16:uid="{00000000-0015-0000-FFFF-FFFF05000000}" keepAlive="1" name="SP_Meldunek_sekcja_III_tab_1" type="5" refreshedVersion="6" savePassword="1" deleted="1" background="1" saveData="1" credentials="none">
    <dbPr connection="" command=""/>
  </connection>
  <connection id="7" xr16:uid="{00000000-0015-0000-FFFF-FFFF06000000}" keepAlive="1" name="SP_Meldunek_sekcja_III_tab_2" type="5" refreshedVersion="6" savePassword="1" deleted="1" background="1" saveData="1" credentials="none">
    <dbPr connection="" command=""/>
  </connection>
  <connection id="8" xr16:uid="{00000000-0015-0000-FFFF-FFFF07000000}" keepAlive="1" name="SP_Meldunek_sekcja_IV" type="5" refreshedVersion="6" savePassword="1" deleted="1" background="1" saveData="1" credentials="none">
    <dbPr connection="" command=""/>
  </connection>
  <connection id="9" xr16:uid="{00000000-0015-0000-FFFF-FFFF08000000}" keepAlive="1" name="SP_Meldunek_sekcja_IX_tab_1" type="5" refreshedVersion="6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1 '2020-07-01', '2020-07-31' "/>
  </connection>
  <connection id="10" xr16:uid="{00000000-0015-0000-FFFF-FFFF09000000}" keepAlive="1" name="SP_Meldunek_sekcja_IX_tab_2" type="5" refreshedVersion="6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2 '2020-07-01', '2020-07-31' "/>
  </connection>
  <connection id="11" xr16:uid="{00000000-0015-0000-FFFF-FFFF0A000000}" keepAlive="1" name="SP_Meldunek_sekcja_V_tab_1" type="5" refreshedVersion="6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1 '2020-07-01', '2020-07-31' "/>
  </connection>
  <connection id="12" xr16:uid="{00000000-0015-0000-FFFF-FFFF0B000000}" keepAlive="1" name="SP_Meldunek_sekcja_V_tab_2" type="5" refreshedVersion="6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2 '2020-07-01', '2020-07-31' "/>
  </connection>
  <connection id="13" xr16:uid="{00000000-0015-0000-FFFF-FFFF0C000000}" keepAlive="1" name="SP_Meldunek_sekcja_V_tab_3" type="5" refreshedVersion="6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3 '2020-07-01', '2020-07-31' "/>
  </connection>
  <connection id="14" xr16:uid="{00000000-0015-0000-FFFF-FFFF0D000000}" keepAlive="1" name="SP_Meldunek_sekcja_V_tab_4" type="5" refreshedVersion="6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4 '2020-07-01', '2020-07-31' "/>
  </connection>
  <connection id="15" xr16:uid="{00000000-0015-0000-FFFF-FFFF0E000000}" keepAlive="1" name="SP_Meldunek_sekcja_VI_tab_1" type="5" refreshedVersion="6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1 '2020-07-01', '2020-07-31' "/>
  </connection>
  <connection id="16" xr16:uid="{00000000-0015-0000-FFFF-FFFF0F000000}" keepAlive="1" name="SP_Meldunek_sekcja_VI_tab_2" type="5" refreshedVersion="6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2 '2020-07-01', '2020-07-31' "/>
  </connection>
  <connection id="17" xr16:uid="{00000000-0015-0000-FFFF-FFFF10000000}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xr16:uid="{00000000-0015-0000-FFFF-FFFF11000000}" keepAlive="1" name="SP_Meldunek_sekcja_VIII" type="5" refreshedVersion="6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I '2020-07-01', '2020-07-31' "/>
  </connection>
</connections>
</file>

<file path=xl/sharedStrings.xml><?xml version="1.0" encoding="utf-8"?>
<sst xmlns="http://schemas.openxmlformats.org/spreadsheetml/2006/main" count="1006" uniqueCount="175">
  <si>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</si>
  <si>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</si>
  <si>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</si>
  <si>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</si>
  <si>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</si>
  <si>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</si>
  <si>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</si>
  <si>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</si>
  <si>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</si>
  <si>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</si>
  <si>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</si>
  <si>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</si>
  <si>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</si>
  <si>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</si>
  <si>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</si>
  <si>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</si>
  <si>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</si>
  <si>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</si>
  <si>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</si>
  <si>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</si>
  <si>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</si>
  <si>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</si>
  <si>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</si>
  <si>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</si>
  <si>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</si>
  <si>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</si>
  <si>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</si>
  <si>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</si>
  <si>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Otrzymują:</t>
  </si>
  <si>
    <t>………………………………………………………</t>
  </si>
  <si>
    <t>(zatwierdził)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</si>
  <si>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</si>
  <si>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</si>
  <si>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</si>
  <si>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</si>
  <si>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</si>
  <si>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</si>
  <si>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</si>
  <si>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</si>
  <si>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</si>
  <si>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</si>
  <si>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</si>
  <si>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</si>
  <si>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</si>
  <si>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</si>
  <si>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</si>
  <si>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</si>
  <si>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</si>
  <si>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</si>
  <si>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</si>
  <si>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</si>
  <si>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</si>
  <si>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</si>
  <si>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</si>
  <si>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</si>
  <si>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</si>
  <si>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</si>
  <si>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</si>
  <si>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</si>
  <si>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</si>
  <si>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</si>
  <si>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</si>
  <si>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</si>
  <si>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</si>
  <si>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</si>
  <si>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</si>
  <si>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</si>
  <si>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</si>
  <si>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</si>
  <si>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</si>
  <si>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</si>
  <si>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</si>
  <si>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</si>
  <si>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</si>
  <si>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</si>
  <si>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</si>
  <si>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</si>
  <si>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</si>
  <si>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</si>
  <si>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</si>
  <si>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</si>
  <si>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</si>
  <si>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</si>
  <si>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</si>
  <si>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</si>
  <si>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</si>
  <si>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</si>
  <si>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</si>
  <si>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</si>
  <si>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</si>
  <si>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</si>
  <si>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</si>
  <si>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</si>
  <si>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</si>
  <si>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</si>
  <si>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</si>
  <si>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</si>
  <si>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</si>
  <si>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</si>
  <si>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</si>
  <si>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</si>
  <si>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</si>
  <si>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</si>
  <si>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</si>
  <si>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</si>
  <si>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</si>
  <si>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</si>
  <si>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</si>
  <si>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</si>
  <si>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</si>
  <si>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</si>
  <si>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</si>
  <si>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</si>
  <si>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</si>
  <si>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</si>
  <si>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</si>
  <si>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</si>
  <si>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</si>
  <si>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</si>
  <si>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</si>
  <si>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</si>
  <si>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</si>
  <si>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</si>
  <si>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</si>
  <si>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</si>
  <si>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Miejsce na komentarz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</si>
  <si>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</si>
  <si>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</si>
  <si>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</si>
  <si>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</si>
  <si>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</si>
  <si>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</si>
  <si>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</si>
  <si>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</si>
  <si>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</si>
  <si>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</si>
  <si>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</si>
  <si>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</si>
  <si>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GRUZJA</t>
  </si>
  <si>
    <t>TADŻYKISTAN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</si>
  <si>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</si>
  <si>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</si>
  <si>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</si>
  <si>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</si>
  <si>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</si>
  <si>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</si>
  <si>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</si>
  <si>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</si>
  <si>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</si>
  <si>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</si>
  <si>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</si>
  <si>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</si>
  <si>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</si>
  <si>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</si>
  <si>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Warszawa, 4 listopada 2019 r.</t>
  </si>
  <si>
    <t>1. Pan Błażej Poboży - Podsekretarz Stanu w Ministerstwie Spraw Wewnętrznych i Administracji
2. Pan gen. dyw. SG Tomasz Praga - Komendant Główny Straży Granicznej
3. Pan Mariusz Cichomski  - Dyrektor Departamentu Porządku Publicznego MSWiA
4. Pan Jarosław Boguszyński - Dyrektor Departamentu Analiz i Polityki Migracyjnej MSWiA
5. Rzecznik Prasowy MSWiA 
6. Pan płk Michał Gałkowski - Szef Oddziału OiAZnOK Centrum Operacyjnego MON  
7. Pani Christine Goyer - Przedstawicielstwo UNHCR w Polsce 
8. Pani Anna Rostocka - Dyrektor Biura IOM w Warszawie
9. Pan Adam Eberhardt - Dyrektor Ośrodka Studiów Wschodnich
10. Urząd do Spraw Cudzoziemców - a/a</t>
  </si>
  <si>
    <t>01.07.2020</t>
  </si>
  <si>
    <t>31.07.2020</t>
  </si>
  <si>
    <t>01.01.2020</t>
  </si>
  <si>
    <t>AZERBEJDŻAN</t>
  </si>
  <si>
    <t>AFGANISTAN</t>
  </si>
  <si>
    <t>ANGOLA</t>
  </si>
  <si>
    <t>TURCJA</t>
  </si>
  <si>
    <t>NIDERLANDY</t>
  </si>
  <si>
    <t>GRECJA</t>
  </si>
  <si>
    <t>FINLANDIA</t>
  </si>
  <si>
    <t>25.07.2020 - 31.07.2020</t>
  </si>
  <si>
    <t>18.07.2020 - 24.07.2020</t>
  </si>
  <si>
    <t>11.07.2020 - 17.07.2020</t>
  </si>
  <si>
    <t>04.07.2020 - 10.07.2020</t>
  </si>
  <si>
    <t>27.06.2020 - 03.07.2020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</si>
  <si>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</si>
  <si>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</si>
  <si>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</si>
  <si>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>alerty 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</si>
</sst>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1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0" borderId="0" xfId="0" applyFont="1" applyProtection="1"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9" fillId="0" borderId="42" xfId="24" applyNumberFormat="1" applyFont="1" applyFill="1" applyBorder="1" applyAlignment="1" applyProtection="1">
      <alignment horizontal="right" vertical="center"/>
    </xf>
    <xf numFmtId="3" fontId="28" fillId="34" borderId="45" xfId="0" applyNumberFormat="1" applyFont="1" applyFill="1" applyBorder="1" applyAlignment="1" applyProtection="1">
      <alignment horizontal="center" vertical="center"/>
    </xf>
    <xf numFmtId="3" fontId="28" fillId="34" borderId="46" xfId="0" applyNumberFormat="1" applyFont="1" applyFill="1" applyBorder="1" applyAlignment="1" applyProtection="1">
      <alignment horizontal="center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5" borderId="42" xfId="43" applyFont="1" applyFill="1" applyBorder="1" applyAlignment="1" applyProtection="1">
      <alignment horizontal="right" vertical="center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34" fillId="35" borderId="31" xfId="0" applyFont="1" applyFill="1" applyBorder="1" applyAlignment="1" applyProtection="1">
      <alignment horizontal="center" vertical="center" wrapText="1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4" borderId="10" xfId="0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9" fillId="35" borderId="35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9" fillId="35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5" borderId="32" xfId="0" applyFont="1" applyFill="1" applyBorder="1" applyAlignment="1" applyProtection="1">
      <alignment horizontal="right" vertical="center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3" xfId="0" applyFont="1" applyFill="1" applyBorder="1" applyAlignment="1" applyProtection="1">
      <alignment horizontal="right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3" fontId="28" fillId="35" borderId="45" xfId="0" applyNumberFormat="1" applyFont="1" applyFill="1" applyBorder="1" applyAlignment="1" applyProtection="1">
      <alignment horizontal="center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7" fillId="0" borderId="40" xfId="0" applyFont="1" applyBorder="1" applyAlignment="1" applyProtection="1">
      <alignment horizontal="center" vertical="center" wrapText="1"/>
    </xf>
  </cellXfs>
  <cellStyles count="46">
    <cellStyle name="20% - akcent 1 2" xfId="35" xr:uid="{00000000-0005-0000-0000-000000000000}"/>
    <cellStyle name="20% - akcent 2 2" xfId="36" xr:uid="{00000000-0005-0000-0000-000001000000}"/>
    <cellStyle name="20% — akcent 3" xfId="24" builtinId="38"/>
    <cellStyle name="20% - akcent 3 2" xfId="37" xr:uid="{00000000-0005-0000-0000-000003000000}"/>
    <cellStyle name="20% - akcent 4 2" xfId="38" xr:uid="{00000000-0005-0000-0000-000004000000}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 xr:uid="{00000000-0005-0000-0000-000009000000}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 xr:uid="{00000000-0005-0000-0000-00000F000000}"/>
    <cellStyle name="60% - akcent 4 2" xfId="41" xr:uid="{00000000-0005-0000-0000-000010000000}"/>
    <cellStyle name="60% — akcent 5" xfId="30" builtinId="48" customBuiltin="1"/>
    <cellStyle name="60% - akcent 6 2" xfId="42" xr:uid="{00000000-0005-0000-0000-000012000000}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00000000-0005-0000-0000-000024000000}"/>
    <cellStyle name="Normalny 3" xfId="34" xr:uid="{00000000-0005-0000-0000-000025000000}"/>
    <cellStyle name="Normalny 4" xfId="45" xr:uid="{00000000-0005-0000-0000-000026000000}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 xr:uid="{00000000-0005-0000-0000-00002C000000}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 xr9:uid="{00000000-0011-0000-FFFF-FFFF00000000}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tygodniowy'!$C$292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D5-440A-950E-F09F5EC383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tygodniowy'!$G$290:$J$291,'Meldunek tygodniowy'!$K$290:$N$291,'Meldunek tygodniowy'!$O$290:$R$291)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tygodniowy'!$G$292:$R$292</c:f>
              <c:numCache>
                <c:formatCode>General</c:formatCode>
                <c:ptCount val="12"/>
                <c:pt idx="0">
                  <c:v>144</c:v>
                </c:pt>
                <c:pt idx="2">
                  <c:v>401</c:v>
                </c:pt>
                <c:pt idx="4">
                  <c:v>179</c:v>
                </c:pt>
                <c:pt idx="6">
                  <c:v>470</c:v>
                </c:pt>
                <c:pt idx="8">
                  <c:v>20</c:v>
                </c:pt>
                <c:pt idx="1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D5-440A-950E-F09F5EC3835B}"/>
            </c:ext>
          </c:extLst>
        </c:ser>
        <c:ser>
          <c:idx val="1"/>
          <c:order val="1"/>
          <c:tx>
            <c:strRef>
              <c:f>'Meldunek tygodniowy'!$C$293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D5-440A-950E-F09F5EC383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tygodniowy'!$G$290:$J$291,'Meldunek tygodniowy'!$K$290:$N$291,'Meldunek tygodniowy'!$O$290:$R$291)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tygodniowy'!$G$293:$R$293</c:f>
              <c:numCache>
                <c:formatCode>General</c:formatCode>
                <c:ptCount val="12"/>
                <c:pt idx="0">
                  <c:v>51</c:v>
                </c:pt>
                <c:pt idx="2">
                  <c:v>57</c:v>
                </c:pt>
                <c:pt idx="4">
                  <c:v>69</c:v>
                </c:pt>
                <c:pt idx="6">
                  <c:v>111</c:v>
                </c:pt>
                <c:pt idx="8">
                  <c:v>11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D5-440A-950E-F09F5EC3835B}"/>
            </c:ext>
          </c:extLst>
        </c:ser>
        <c:ser>
          <c:idx val="2"/>
          <c:order val="2"/>
          <c:tx>
            <c:strRef>
              <c:f>'Meldunek tygodniowy'!$C$294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D5-440A-950E-F09F5EC383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tygodniowy'!$G$290:$J$291,'Meldunek tygodniowy'!$K$290:$N$291,'Meldunek tygodniowy'!$O$290:$R$291)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tygodniowy'!$G$294:$R$294</c:f>
              <c:numCache>
                <c:formatCode>General</c:formatCode>
                <c:ptCount val="12"/>
                <c:pt idx="0">
                  <c:v>10</c:v>
                </c:pt>
                <c:pt idx="2">
                  <c:v>30</c:v>
                </c:pt>
                <c:pt idx="4">
                  <c:v>11</c:v>
                </c:pt>
                <c:pt idx="6">
                  <c:v>32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D5-440A-950E-F09F5EC3835B}"/>
            </c:ext>
          </c:extLst>
        </c:ser>
        <c:ser>
          <c:idx val="3"/>
          <c:order val="3"/>
          <c:tx>
            <c:strRef>
              <c:f>'Meldunek tygodniowy'!$C$295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D5-440A-950E-F09F5EC383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tygodniowy'!$G$290:$J$291,'Meldunek tygodniowy'!$K$290:$N$291,'Meldunek tygodniowy'!$O$290:$R$291)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tygodniowy'!$G$295:$R$295</c:f>
              <c:numCache>
                <c:formatCode>General</c:formatCode>
                <c:ptCount val="12"/>
                <c:pt idx="0">
                  <c:v>23</c:v>
                </c:pt>
                <c:pt idx="2">
                  <c:v>35</c:v>
                </c:pt>
                <c:pt idx="4">
                  <c:v>1</c:v>
                </c:pt>
                <c:pt idx="6">
                  <c:v>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D5-440A-950E-F09F5EC3835B}"/>
            </c:ext>
          </c:extLst>
        </c:ser>
        <c:ser>
          <c:idx val="5"/>
          <c:order val="4"/>
          <c:tx>
            <c:strRef>
              <c:f>'Meldunek tygodniowy'!$C$296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D5-440A-950E-F09F5EC383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tygodniowy'!$G$296:$R$296</c:f>
              <c:numCache>
                <c:formatCode>General</c:formatCode>
                <c:ptCount val="12"/>
                <c:pt idx="0">
                  <c:v>9</c:v>
                </c:pt>
                <c:pt idx="2">
                  <c:v>12</c:v>
                </c:pt>
                <c:pt idx="4">
                  <c:v>10</c:v>
                </c:pt>
                <c:pt idx="6">
                  <c:v>22</c:v>
                </c:pt>
                <c:pt idx="8">
                  <c:v>3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D5-440A-950E-F09F5EC3835B}"/>
            </c:ext>
          </c:extLst>
        </c:ser>
        <c:ser>
          <c:idx val="4"/>
          <c:order val="5"/>
          <c:tx>
            <c:strRef>
              <c:f>'Meldunek tygodniowy'!$C$297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D5-440A-950E-F09F5EC383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tygodniowy'!$G$290:$J$291,'Meldunek tygodniowy'!$K$290:$N$291,'Meldunek tygodniowy'!$O$290:$R$291)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tygodniowy'!$G$297:$R$297</c:f>
              <c:numCache>
                <c:formatCode>General</c:formatCode>
                <c:ptCount val="12"/>
                <c:pt idx="0">
                  <c:v>152</c:v>
                </c:pt>
                <c:pt idx="2">
                  <c:v>184</c:v>
                </c:pt>
                <c:pt idx="4">
                  <c:v>56</c:v>
                </c:pt>
                <c:pt idx="6">
                  <c:v>91</c:v>
                </c:pt>
                <c:pt idx="8">
                  <c:v>10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D5-440A-950E-F09F5EC38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31560"/>
        <c:axId val="167331952"/>
        <c:axId val="0"/>
      </c:bar3DChart>
      <c:catAx>
        <c:axId val="16733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167331952"/>
        <c:crosses val="autoZero"/>
        <c:auto val="1"/>
        <c:lblAlgn val="ctr"/>
        <c:lblOffset val="100"/>
        <c:noMultiLvlLbl val="0"/>
      </c:catAx>
      <c:valAx>
        <c:axId val="167331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31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tygodniowy'!$B$410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tygodniowy'!$J$409,'Meldunek tygodniowy'!$M$409,'Meldunek tygodniowy'!$P$409,'Meldunek tygodniowy'!$S$409,'Meldunek tygodniowy'!$V$409)</c:f>
              <c:strCache>
                <c:ptCount val="5"/>
                <c:pt idx="0">
                  <c:v>27.06.2020 - 03.07.2020</c:v>
                </c:pt>
                <c:pt idx="1">
                  <c:v>04.07.2020 - 10.07.2020</c:v>
                </c:pt>
                <c:pt idx="2">
                  <c:v>11.07.2020 - 17.07.2020</c:v>
                </c:pt>
                <c:pt idx="3">
                  <c:v>18.07.2020 - 24.07.2020</c:v>
                </c:pt>
                <c:pt idx="4">
                  <c:v>25.07.2020 - 31.07.2020</c:v>
                </c:pt>
              </c:strCache>
            </c:strRef>
          </c:cat>
          <c:val>
            <c:numRef>
              <c:f>('Meldunek tygodniowy'!$J$410,'Meldunek tygodniowy'!$M$410,'Meldunek tygodniowy'!$P$410,'Meldunek tygodniowy'!$S$410,'Meldunek tygodniowy'!$V$410)</c:f>
              <c:numCache>
                <c:formatCode>#,##0</c:formatCode>
                <c:ptCount val="5"/>
                <c:pt idx="0">
                  <c:v>1079</c:v>
                </c:pt>
                <c:pt idx="1">
                  <c:v>1057</c:v>
                </c:pt>
                <c:pt idx="2">
                  <c:v>1014</c:v>
                </c:pt>
                <c:pt idx="3">
                  <c:v>981</c:v>
                </c:pt>
                <c:pt idx="4">
                  <c:v>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A-4513-969A-CE7EED961536}"/>
            </c:ext>
          </c:extLst>
        </c:ser>
        <c:ser>
          <c:idx val="1"/>
          <c:order val="1"/>
          <c:tx>
            <c:strRef>
              <c:f>'Meldunek tygodniowy'!$B$411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tygodniowy'!$J$409,'Meldunek tygodniowy'!$M$409,'Meldunek tygodniowy'!$P$409,'Meldunek tygodniowy'!$S$409,'Meldunek tygodniowy'!$V$409)</c:f>
              <c:strCache>
                <c:ptCount val="5"/>
                <c:pt idx="0">
                  <c:v>27.06.2020 - 03.07.2020</c:v>
                </c:pt>
                <c:pt idx="1">
                  <c:v>04.07.2020 - 10.07.2020</c:v>
                </c:pt>
                <c:pt idx="2">
                  <c:v>11.07.2020 - 17.07.2020</c:v>
                </c:pt>
                <c:pt idx="3">
                  <c:v>18.07.2020 - 24.07.2020</c:v>
                </c:pt>
                <c:pt idx="4">
                  <c:v>25.07.2020 - 31.07.2020</c:v>
                </c:pt>
              </c:strCache>
            </c:strRef>
          </c:cat>
          <c:val>
            <c:numRef>
              <c:f>('Meldunek tygodniowy'!$J$411,'Meldunek tygodniowy'!$M$411,'Meldunek tygodniowy'!$P$411,'Meldunek tygodniowy'!$S$411,'Meldunek tygodniowy'!$V$411)</c:f>
              <c:numCache>
                <c:formatCode>#,##0</c:formatCode>
                <c:ptCount val="5"/>
                <c:pt idx="0">
                  <c:v>2009</c:v>
                </c:pt>
                <c:pt idx="1">
                  <c:v>2037</c:v>
                </c:pt>
                <c:pt idx="2">
                  <c:v>2053</c:v>
                </c:pt>
                <c:pt idx="3">
                  <c:v>2058</c:v>
                </c:pt>
                <c:pt idx="4">
                  <c:v>2062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A-4513-969A-CE7EED961536}"/>
            </c:ext>
          </c:extLst>
        </c:ser>
        <c:ser>
          <c:idx val="5"/>
          <c:order val="2"/>
          <c:tx>
            <c:strRef>
              <c:f>'Meldunek tygodniowy'!$B$414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tygodniowy'!$J$409,'Meldunek tygodniowy'!$M$409,'Meldunek tygodniowy'!$P$409,'Meldunek tygodniowy'!$S$409,'Meldunek tygodniowy'!$V$409)</c:f>
              <c:strCache>
                <c:ptCount val="5"/>
                <c:pt idx="0">
                  <c:v>27.06.2020 - 03.07.2020</c:v>
                </c:pt>
                <c:pt idx="1">
                  <c:v>04.07.2020 - 10.07.2020</c:v>
                </c:pt>
                <c:pt idx="2">
                  <c:v>11.07.2020 - 17.07.2020</c:v>
                </c:pt>
                <c:pt idx="3">
                  <c:v>18.07.2020 - 24.07.2020</c:v>
                </c:pt>
                <c:pt idx="4">
                  <c:v>25.07.2020 - 31.07.2020</c:v>
                </c:pt>
              </c:strCache>
            </c:strRef>
          </c:cat>
          <c:val>
            <c:numRef>
              <c:f>('Meldunek tygodniowy'!$J$414,'Meldunek tygodniowy'!$M$414,'Meldunek tygodniowy'!$P$414,'Meldunek tygodniowy'!$S$414,'Meldunek tygodniowy'!$V$414)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DA-4513-969A-CE7EED9615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67322152"/>
        <c:axId val="167321760"/>
        <c:axId val="0"/>
      </c:bar3DChart>
      <c:catAx>
        <c:axId val="1673221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7321760"/>
        <c:crosses val="autoZero"/>
        <c:auto val="1"/>
        <c:lblAlgn val="ctr"/>
        <c:lblOffset val="100"/>
        <c:noMultiLvlLbl val="0"/>
      </c:catAx>
      <c:valAx>
        <c:axId val="1673217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167322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tygodniowy'!$C$108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tygodniowy'!$L$108:$U$108</c:f>
              <c:numCache>
                <c:formatCode>#,##0</c:formatCode>
                <c:ptCount val="10"/>
                <c:pt idx="0">
                  <c:v>11088</c:v>
                </c:pt>
                <c:pt idx="2">
                  <c:v>1838</c:v>
                </c:pt>
                <c:pt idx="3">
                  <c:v>1404</c:v>
                </c:pt>
                <c:pt idx="4">
                  <c:v>1372</c:v>
                </c:pt>
                <c:pt idx="5">
                  <c:v>412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A-4D12-BE93-B493A6ABF934}"/>
            </c:ext>
          </c:extLst>
        </c:ser>
        <c:ser>
          <c:idx val="0"/>
          <c:order val="1"/>
          <c:tx>
            <c:strRef>
              <c:f>'Meldunek tygodniowy'!$C$109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tygodniowy'!$L$109:$U$109</c:f>
              <c:numCache>
                <c:formatCode>#,##0</c:formatCode>
                <c:ptCount val="10"/>
                <c:pt idx="0">
                  <c:v>397</c:v>
                </c:pt>
                <c:pt idx="2">
                  <c:v>104</c:v>
                </c:pt>
                <c:pt idx="3">
                  <c:v>41</c:v>
                </c:pt>
                <c:pt idx="4">
                  <c:v>68</c:v>
                </c:pt>
                <c:pt idx="5">
                  <c:v>24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2A-4D12-BE93-B493A6ABF934}"/>
            </c:ext>
          </c:extLst>
        </c:ser>
        <c:ser>
          <c:idx val="1"/>
          <c:order val="2"/>
          <c:tx>
            <c:strRef>
              <c:f>'Meldunek tygodniowy'!$C$110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131</c:v>
                </c:pt>
                <c:pt idx="2">
                  <c:v>26</c:v>
                </c:pt>
                <c:pt idx="3">
                  <c:v>50</c:v>
                </c:pt>
                <c:pt idx="4">
                  <c:v>19</c:v>
                </c:pt>
                <c:pt idx="5">
                  <c:v>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2A-4D12-BE93-B493A6ABF934}"/>
            </c:ext>
          </c:extLst>
        </c:ser>
        <c:ser>
          <c:idx val="2"/>
          <c:order val="3"/>
          <c:tx>
            <c:strRef>
              <c:f>'Meldunek tygodniowy'!$C$111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2A-4D12-BE93-B493A6ABF934}"/>
            </c:ext>
          </c:extLst>
        </c:ser>
        <c:ser>
          <c:idx val="3"/>
          <c:order val="4"/>
          <c:tx>
            <c:strRef>
              <c:f>'Meldunek tygodniowy'!$C$112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2A-4D12-BE93-B493A6ABF934}"/>
            </c:ext>
          </c:extLst>
        </c:ser>
        <c:ser>
          <c:idx val="4"/>
          <c:order val="5"/>
          <c:tx>
            <c:strRef>
              <c:f>'Meldunek tygodniowy'!$C$113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2A-4D12-BE93-B493A6ABF934}"/>
            </c:ext>
          </c:extLst>
        </c:ser>
        <c:ser>
          <c:idx val="5"/>
          <c:order val="6"/>
          <c:tx>
            <c:strRef>
              <c:f>'Meldunek tygodniowy'!$C$114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2A-4D12-BE93-B493A6ABF934}"/>
            </c:ext>
          </c:extLst>
        </c:ser>
        <c:ser>
          <c:idx val="6"/>
          <c:order val="7"/>
          <c:tx>
            <c:strRef>
              <c:f>'Meldunek tygodniowy'!$C$115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2A-4D12-BE93-B493A6ABF934}"/>
            </c:ext>
          </c:extLst>
        </c:ser>
        <c:ser>
          <c:idx val="7"/>
          <c:order val="8"/>
          <c:tx>
            <c:strRef>
              <c:f>'Meldunek tygodniowy'!$C$116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2A-4D12-BE93-B493A6ABF934}"/>
            </c:ext>
          </c:extLst>
        </c:ser>
        <c:ser>
          <c:idx val="9"/>
          <c:order val="9"/>
          <c:tx>
            <c:strRef>
              <c:f>'Meldunek tygodniowy'!$C$117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22A-4D12-BE93-B493A6ABF934}"/>
            </c:ext>
          </c:extLst>
        </c:ser>
        <c:ser>
          <c:idx val="10"/>
          <c:order val="10"/>
          <c:tx>
            <c:strRef>
              <c:f>'Meldunek tygodniowy'!$C$118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791</c:v>
                </c:pt>
                <c:pt idx="2">
                  <c:v>469</c:v>
                </c:pt>
                <c:pt idx="3">
                  <c:v>12</c:v>
                </c:pt>
                <c:pt idx="4">
                  <c:v>27</c:v>
                </c:pt>
                <c:pt idx="5">
                  <c:v>111</c:v>
                </c:pt>
                <c:pt idx="6">
                  <c:v>44</c:v>
                </c:pt>
                <c:pt idx="7">
                  <c:v>0</c:v>
                </c:pt>
                <c:pt idx="8">
                  <c:v>84</c:v>
                </c:pt>
                <c:pt idx="9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2A-4D12-BE93-B493A6ABF934}"/>
            </c:ext>
          </c:extLst>
        </c:ser>
        <c:ser>
          <c:idx val="11"/>
          <c:order val="11"/>
          <c:tx>
            <c:strRef>
              <c:f>'Meldunek tygodniowy'!$C$119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22A-4D12-BE93-B493A6ABF934}"/>
            </c:ext>
          </c:extLst>
        </c:ser>
        <c:ser>
          <c:idx val="12"/>
          <c:order val="12"/>
          <c:tx>
            <c:strRef>
              <c:f>'Meldunek tygodniowy'!$C$120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2A-4D12-BE93-B493A6ABF934}"/>
            </c:ext>
          </c:extLst>
        </c:ser>
        <c:ser>
          <c:idx val="13"/>
          <c:order val="13"/>
          <c:tx>
            <c:strRef>
              <c:f>'Meldunek tygodniowy'!$C$121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22A-4D12-BE93-B493A6ABF934}"/>
            </c:ext>
          </c:extLst>
        </c:ser>
        <c:ser>
          <c:idx val="14"/>
          <c:order val="14"/>
          <c:tx>
            <c:strRef>
              <c:f>'Meldunek tygodniowy'!$C$122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22A-4D12-BE93-B493A6ABF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20976"/>
        <c:axId val="167324112"/>
        <c:axId val="0"/>
      </c:bar3DChart>
      <c:catAx>
        <c:axId val="16732097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112"/>
        <c:crosses val="autoZero"/>
        <c:auto val="1"/>
        <c:lblAlgn val="ctr"/>
        <c:lblOffset val="100"/>
        <c:noMultiLvlLbl val="0"/>
      </c:catAx>
      <c:valAx>
        <c:axId val="167324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tygodniowy'!$C$260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tygodniowy'!$G$258:$J$259,'Meldunek tygodniowy'!$K$258:$N$259,'Meldunek tygodniowy'!$O$258:$R$259)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tygodniowy'!$G$260:$R$260</c:f>
              <c:numCache>
                <c:formatCode>General</c:formatCode>
                <c:ptCount val="12"/>
                <c:pt idx="0">
                  <c:v>6</c:v>
                </c:pt>
                <c:pt idx="2">
                  <c:v>9</c:v>
                </c:pt>
                <c:pt idx="4">
                  <c:v>30</c:v>
                </c:pt>
                <c:pt idx="6">
                  <c:v>87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51-4E5B-85B4-3DCCAA81F62C}"/>
            </c:ext>
          </c:extLst>
        </c:ser>
        <c:ser>
          <c:idx val="1"/>
          <c:order val="1"/>
          <c:tx>
            <c:strRef>
              <c:f>'Meldunek tygodniowy'!$C$261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tygodniowy'!$G$258:$J$259,'Meldunek tygodniowy'!$K$258:$N$259,'Meldunek tygodniowy'!$O$258:$R$259)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tygodniowy'!$G$261:$R$261</c:f>
              <c:numCache>
                <c:formatCode>General</c:formatCode>
                <c:ptCount val="12"/>
                <c:pt idx="0">
                  <c:v>13</c:v>
                </c:pt>
                <c:pt idx="2">
                  <c:v>14</c:v>
                </c:pt>
                <c:pt idx="4">
                  <c:v>14</c:v>
                </c:pt>
                <c:pt idx="6">
                  <c:v>21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51-4E5B-85B4-3DCCAA81F62C}"/>
            </c:ext>
          </c:extLst>
        </c:ser>
        <c:ser>
          <c:idx val="2"/>
          <c:order val="2"/>
          <c:tx>
            <c:strRef>
              <c:f>'Meldunek tygodniowy'!$C$262</c:f>
              <c:strCache>
                <c:ptCount val="1"/>
                <c:pt idx="0">
                  <c:v>AZERBEJDŻAN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tygodniowy'!$G$258:$J$259,'Meldunek tygodniowy'!$K$258:$N$259,'Meldunek tygodniowy'!$O$258:$R$259)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tygodniowy'!$G$262:$R$262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51-4E5B-85B4-3DCCAA81F62C}"/>
            </c:ext>
          </c:extLst>
        </c:ser>
        <c:ser>
          <c:idx val="3"/>
          <c:order val="3"/>
          <c:tx>
            <c:strRef>
              <c:f>'Meldunek tygodniowy'!$C$263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tygodniowy'!$G$258:$J$259,'Meldunek tygodniowy'!$K$258:$N$259,'Meldunek tygodniowy'!$O$258:$R$259)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tygodniowy'!$G$263:$R$263</c:f>
              <c:numCache>
                <c:formatCode>General</c:formatCode>
                <c:ptCount val="12"/>
                <c:pt idx="0">
                  <c:v>6</c:v>
                </c:pt>
                <c:pt idx="2">
                  <c:v>6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51-4E5B-85B4-3DCCAA81F62C}"/>
            </c:ext>
          </c:extLst>
        </c:ser>
        <c:ser>
          <c:idx val="5"/>
          <c:order val="4"/>
          <c:tx>
            <c:strRef>
              <c:f>'Meldunek tygodniowy'!$C$264</c:f>
              <c:strCache>
                <c:ptCount val="1"/>
                <c:pt idx="0">
                  <c:v>ANGOLA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tygodniowy'!$G$264:$R$264</c:f>
              <c:numCache>
                <c:formatCode>General</c:formatCode>
                <c:ptCount val="12"/>
                <c:pt idx="0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51-4E5B-85B4-3DCCAA81F62C}"/>
            </c:ext>
          </c:extLst>
        </c:ser>
        <c:ser>
          <c:idx val="4"/>
          <c:order val="5"/>
          <c:tx>
            <c:strRef>
              <c:f>'Meldunek tygodniowy'!$C$265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tygodniowy'!$G$258:$J$259,'Meldunek tygodniowy'!$K$258:$N$259,'Meldunek tygodniowy'!$O$258:$R$259)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tygodniowy'!$G$265:$R$265</c:f>
              <c:numCache>
                <c:formatCode>General</c:formatCode>
                <c:ptCount val="12"/>
                <c:pt idx="0">
                  <c:v>32</c:v>
                </c:pt>
                <c:pt idx="2">
                  <c:v>35</c:v>
                </c:pt>
                <c:pt idx="4">
                  <c:v>18</c:v>
                </c:pt>
                <c:pt idx="6">
                  <c:v>26</c:v>
                </c:pt>
                <c:pt idx="8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51-4E5B-85B4-3DCCAA81F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20192"/>
        <c:axId val="167329992"/>
        <c:axId val="0"/>
      </c:bar3DChart>
      <c:catAx>
        <c:axId val="1673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29992"/>
        <c:crosses val="autoZero"/>
        <c:auto val="1"/>
        <c:lblAlgn val="ctr"/>
        <c:lblOffset val="100"/>
        <c:noMultiLvlLbl val="0"/>
      </c:catAx>
      <c:valAx>
        <c:axId val="16732999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20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01.07.2020 - 31.07.2020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20753</c:v>
                </c:pt>
                <c:pt idx="1">
                  <c:v>11071</c:v>
                </c:pt>
                <c:pt idx="2">
                  <c:v>3676</c:v>
                </c:pt>
                <c:pt idx="3">
                  <c:v>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A-4880-BF14-32F72EBAAF9B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01.07.2020 - 31.07.2020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1402</c:v>
                </c:pt>
                <c:pt idx="1">
                  <c:v>592</c:v>
                </c:pt>
                <c:pt idx="2">
                  <c:v>107</c:v>
                </c:pt>
                <c:pt idx="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9A-4880-BF14-32F72EBAAF9B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01.07.2020 - 31.07.2020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751</c:v>
                </c:pt>
                <c:pt idx="1">
                  <c:v>130</c:v>
                </c:pt>
                <c:pt idx="2">
                  <c:v>31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9A-4880-BF14-32F72EBAA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2936"/>
        <c:axId val="167328816"/>
        <c:axId val="0"/>
      </c:bar3DChart>
      <c:catAx>
        <c:axId val="167322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28816"/>
        <c:crosses val="autoZero"/>
        <c:auto val="1"/>
        <c:lblAlgn val="ctr"/>
        <c:lblOffset val="100"/>
        <c:noMultiLvlLbl val="0"/>
      </c:catAx>
      <c:valAx>
        <c:axId val="167328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3229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tygodniowy'!$D$189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tygodniowy'!$H$188:$K$188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tygodniowy'!$H$189:$K$189</c:f>
              <c:numCache>
                <c:formatCode>#,##0</c:formatCode>
                <c:ptCount val="4"/>
                <c:pt idx="0">
                  <c:v>2841</c:v>
                </c:pt>
                <c:pt idx="3">
                  <c:v>2440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4-4524-918F-EA3C6D40433B}"/>
            </c:ext>
          </c:extLst>
        </c:ser>
        <c:ser>
          <c:idx val="1"/>
          <c:order val="1"/>
          <c:tx>
            <c:strRef>
              <c:f>'Meldunek tygodniowy'!$D$190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tygodniowy'!$H$188:$K$188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tygodniowy'!$H$190:$K$190</c:f>
              <c:numCache>
                <c:formatCode>#,##0</c:formatCode>
                <c:ptCount val="4"/>
                <c:pt idx="0">
                  <c:v>81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D4-4524-918F-EA3C6D40433B}"/>
            </c:ext>
          </c:extLst>
        </c:ser>
        <c:ser>
          <c:idx val="0"/>
          <c:order val="2"/>
          <c:tx>
            <c:strRef>
              <c:f>'Meldunek tygodniowy'!$D$191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tygodniowy'!$H$188:$K$188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tygodniowy'!$H$191:$K$191</c:f>
              <c:numCache>
                <c:formatCode>#,##0</c:formatCode>
                <c:ptCount val="4"/>
                <c:pt idx="0">
                  <c:v>514</c:v>
                </c:pt>
                <c:pt idx="3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D4-4524-918F-EA3C6D404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3328"/>
        <c:axId val="167324504"/>
        <c:axId val="581126856"/>
      </c:bar3DChart>
      <c:catAx>
        <c:axId val="1673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504"/>
        <c:crosses val="autoZero"/>
        <c:auto val="1"/>
        <c:lblAlgn val="ctr"/>
        <c:lblOffset val="100"/>
        <c:noMultiLvlLbl val="0"/>
      </c:catAx>
      <c:valAx>
        <c:axId val="16732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3328"/>
        <c:crosses val="autoZero"/>
        <c:crossBetween val="between"/>
      </c:valAx>
      <c:serAx>
        <c:axId val="581126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50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01.01.2020 - 31.07.2020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141423</c:v>
                </c:pt>
                <c:pt idx="1">
                  <c:v>88341</c:v>
                </c:pt>
                <c:pt idx="2">
                  <c:v>22543</c:v>
                </c:pt>
                <c:pt idx="3">
                  <c:v>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D-464B-B32B-6858DEBB244E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01.01.2020 - 31.07.2020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7647</c:v>
                </c:pt>
                <c:pt idx="1">
                  <c:v>6156</c:v>
                </c:pt>
                <c:pt idx="2">
                  <c:v>1098</c:v>
                </c:pt>
                <c:pt idx="3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8D-464B-B32B-6858DEBB244E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01.01.2020 - 31.07.2020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2698</c:v>
                </c:pt>
                <c:pt idx="1">
                  <c:v>1109</c:v>
                </c:pt>
                <c:pt idx="2">
                  <c:v>273</c:v>
                </c:pt>
                <c:pt idx="3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8D-464B-B32B-6858DEBB2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4896"/>
        <c:axId val="167321368"/>
        <c:axId val="0"/>
      </c:bar3DChart>
      <c:catAx>
        <c:axId val="167324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21368"/>
        <c:crosses val="autoZero"/>
        <c:auto val="1"/>
        <c:lblAlgn val="ctr"/>
        <c:lblOffset val="100"/>
        <c:noMultiLvlLbl val="0"/>
      </c:catAx>
      <c:valAx>
        <c:axId val="1673213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3248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301</xdr:row>
      <xdr:rowOff>52389</xdr:rowOff>
    </xdr:from>
    <xdr:to>
      <xdr:col>24</xdr:col>
      <xdr:colOff>19051</xdr:colOff>
      <xdr:row>322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421</xdr:row>
      <xdr:rowOff>65086</xdr:rowOff>
    </xdr:from>
    <xdr:to>
      <xdr:col>23</xdr:col>
      <xdr:colOff>9525</xdr:colOff>
      <xdr:row>435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124</xdr:row>
      <xdr:rowOff>69397</xdr:rowOff>
    </xdr:from>
    <xdr:to>
      <xdr:col>23</xdr:col>
      <xdr:colOff>1</xdr:colOff>
      <xdr:row>146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266</xdr:row>
      <xdr:rowOff>142193</xdr:rowOff>
    </xdr:from>
    <xdr:to>
      <xdr:col>23</xdr:col>
      <xdr:colOff>238126</xdr:colOff>
      <xdr:row>285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193</xdr:row>
      <xdr:rowOff>1</xdr:rowOff>
    </xdr:from>
    <xdr:to>
      <xdr:col>21</xdr:col>
      <xdr:colOff>238125</xdr:colOff>
      <xdr:row>208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361</xdr:row>
      <xdr:rowOff>0</xdr:rowOff>
    </xdr:from>
    <xdr:to>
      <xdr:col>20</xdr:col>
      <xdr:colOff>234084</xdr:colOff>
      <xdr:row>361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294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324</xdr:row>
      <xdr:rowOff>31751</xdr:rowOff>
    </xdr:from>
    <xdr:to>
      <xdr:col>25</xdr:col>
      <xdr:colOff>21167</xdr:colOff>
      <xdr:row>334</xdr:row>
      <xdr:rowOff>21167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353</xdr:row>
      <xdr:rowOff>0</xdr:rowOff>
    </xdr:from>
    <xdr:to>
      <xdr:col>25</xdr:col>
      <xdr:colOff>10584</xdr:colOff>
      <xdr:row>361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389</xdr:row>
      <xdr:rowOff>190499</xdr:rowOff>
    </xdr:from>
    <xdr:to>
      <xdr:col>25</xdr:col>
      <xdr:colOff>10584</xdr:colOff>
      <xdr:row>400</xdr:row>
      <xdr:rowOff>169332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439</xdr:row>
      <xdr:rowOff>0</xdr:rowOff>
    </xdr:from>
    <xdr:to>
      <xdr:col>25</xdr:col>
      <xdr:colOff>10584</xdr:colOff>
      <xdr:row>449</xdr:row>
      <xdr:rowOff>179916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190499</xdr:rowOff>
    </xdr:from>
    <xdr:to>
      <xdr:col>25</xdr:col>
      <xdr:colOff>10584</xdr:colOff>
      <xdr:row>99</xdr:row>
      <xdr:rowOff>10582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25</xdr:col>
      <xdr:colOff>10584</xdr:colOff>
      <xdr:row>156</xdr:row>
      <xdr:rowOff>179916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175</xdr:row>
      <xdr:rowOff>0</xdr:rowOff>
    </xdr:from>
    <xdr:to>
      <xdr:col>25</xdr:col>
      <xdr:colOff>10584</xdr:colOff>
      <xdr:row>183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210</xdr:row>
      <xdr:rowOff>0</xdr:rowOff>
    </xdr:from>
    <xdr:to>
      <xdr:col>25</xdr:col>
      <xdr:colOff>10584</xdr:colOff>
      <xdr:row>218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240</xdr:row>
      <xdr:rowOff>0</xdr:rowOff>
    </xdr:from>
    <xdr:to>
      <xdr:col>25</xdr:col>
      <xdr:colOff>10584</xdr:colOff>
      <xdr:row>249</xdr:row>
      <xdr:rowOff>10584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454</xdr:row>
      <xdr:rowOff>190499</xdr:rowOff>
    </xdr:from>
    <xdr:to>
      <xdr:col>25</xdr:col>
      <xdr:colOff>10584</xdr:colOff>
      <xdr:row>480</xdr:row>
      <xdr:rowOff>21166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" connectionId="17" xr16:uid="{00000000-0016-0000-0100-000000000000}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1" connectionId="6" xr16:uid="{00000000-0016-0000-0A00-000009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2" connectionId="7" xr16:uid="{00000000-0016-0000-0B00-00000A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V" connectionId="8" xr16:uid="{00000000-0016-0000-0C00-00000B000000}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1" connectionId="11" xr16:uid="{00000000-0016-0000-0D00-00000C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2" connectionId="12" xr16:uid="{00000000-0016-0000-0E00-00000D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3" connectionId="13" xr16:uid="{00000000-0016-0000-0F00-00000E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4" connectionId="14" xr16:uid="{00000000-0016-0000-1000-00000F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1" connectionId="15" xr16:uid="{00000000-0016-0000-1100-000010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2" connectionId="16" xr16:uid="{00000000-0016-0000-1200-00001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I" connectionId="18" xr16:uid="{00000000-0016-0000-0200-00000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1" connectionId="2" xr16:uid="{00000000-0016-0000-0300-000002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2" connectionId="3" xr16:uid="{00000000-0016-0000-0400-000003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1" connectionId="4" xr16:uid="{00000000-0016-0000-0500-000004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2" connectionId="5" xr16:uid="{00000000-0016-0000-0600-000005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parametry" connectionId="1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1" connectionId="9" xr16:uid="{00000000-0016-0000-08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2" connectionId="10" xr16:uid="{00000000-0016-0000-0900-000008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ela_AHDPROD_SP_Meldunek_sekcja_VII" displayName="Tabela_AHDPROD_SP_Meldunek_sekcja_VII" ref="A1:C12" tableType="queryTable" totalsRowShown="0">
  <autoFilter ref="A1:C12" xr:uid="{00000000-0009-0000-0100-000012000000}"/>
  <tableColumns count="3">
    <tableColumn id="1" xr3:uid="{00000000-0010-0000-0000-000001000000}" uniqueName="1" name="Lp" queryTableFieldId="1"/>
    <tableColumn id="2" xr3:uid="{00000000-0010-0000-0000-000002000000}" uniqueName="2" name="Czynnosc" queryTableFieldId="2"/>
    <tableColumn id="3" xr3:uid="{00000000-0010-0000-0000-000003000000}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ela_AHDPROD_SP_Meldunek_sekcja_III_tab_1" displayName="Tabela_AHDPROD_SP_Meldunek_sekcja_III_tab_1" ref="A1:G7" tableType="queryTable" totalsRowShown="0">
  <autoFilter ref="A1:G7" xr:uid="{00000000-0009-0000-0100-000005000000}"/>
  <tableColumns count="7">
    <tableColumn id="1" xr3:uid="{00000000-0010-0000-0900-000001000000}" uniqueName="1" name="Lp" queryTableFieldId="1"/>
    <tableColumn id="2" xr3:uid="{00000000-0010-0000-0900-000002000000}" uniqueName="2" name="Nazwa_kraju" queryTableFieldId="2"/>
    <tableColumn id="3" xr3:uid="{00000000-0010-0000-0900-000003000000}" uniqueName="3" name="Status uchodźcy" queryTableFieldId="3"/>
    <tableColumn id="4" xr3:uid="{00000000-0010-0000-0900-000004000000}" uniqueName="4" name="Ochrona uzupełniająca" queryTableFieldId="4"/>
    <tableColumn id="5" xr3:uid="{00000000-0010-0000-0900-000005000000}" uniqueName="5" name="Pobyt tolerowany" queryTableFieldId="5"/>
    <tableColumn id="6" xr3:uid="{00000000-0010-0000-0900-000006000000}" uniqueName="6" name="Negatywna" queryTableFieldId="6"/>
    <tableColumn id="7" xr3:uid="{00000000-0010-0000-0900-000007000000}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ela_AHDPROD_SP_Meldunek_sekcja_III_tab_2" displayName="Tabela_AHDPROD_SP_Meldunek_sekcja_III_tab_2" ref="A1:G7" tableType="queryTable" totalsRowShown="0">
  <autoFilter ref="A1:G7" xr:uid="{00000000-0009-0000-0100-000006000000}"/>
  <tableColumns count="7">
    <tableColumn id="1" xr3:uid="{00000000-0010-0000-0A00-000001000000}" uniqueName="1" name="Lp" queryTableFieldId="1"/>
    <tableColumn id="2" xr3:uid="{00000000-0010-0000-0A00-000002000000}" uniqueName="2" name="Nazwa_kraju" queryTableFieldId="2"/>
    <tableColumn id="3" xr3:uid="{00000000-0010-0000-0A00-000003000000}" uniqueName="3" name="Status uchodźcy" queryTableFieldId="3"/>
    <tableColumn id="4" xr3:uid="{00000000-0010-0000-0A00-000004000000}" uniqueName="4" name="Ochrona uzupełniająca" queryTableFieldId="4"/>
    <tableColumn id="5" xr3:uid="{00000000-0010-0000-0A00-000005000000}" uniqueName="5" name="Pobyt tolerowany" queryTableFieldId="5"/>
    <tableColumn id="6" xr3:uid="{00000000-0010-0000-0A00-000006000000}" uniqueName="6" name="Negatywna" queryTableFieldId="6"/>
    <tableColumn id="7" xr3:uid="{00000000-0010-0000-0A00-000007000000}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ela_AHDPROD_SP_Meldunek_sekcja_IV" displayName="Tabela_AHDPROD_SP_Meldunek_sekcja_IV" ref="A1:C26" tableType="queryTable" totalsRowShown="0">
  <autoFilter ref="A1:C26" xr:uid="{00000000-0009-0000-0100-000007000000}"/>
  <tableColumns count="3">
    <tableColumn id="1" xr3:uid="{00000000-0010-0000-0B00-000001000000}" uniqueName="1" name="Ilosc" queryTableFieldId="1"/>
    <tableColumn id="2" xr3:uid="{00000000-0010-0000-0B00-000002000000}" uniqueName="2" name="Cudzoziemcy" queryTableFieldId="2"/>
    <tableColumn id="3" xr3:uid="{00000000-0010-0000-0B00-000003000000}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ela_AHDPROD_SP_Meldunek_sekcja_V_tab_1" displayName="Tabela_AHDPROD_SP_Meldunek_sekcja_V_tab_1" ref="A1:C13" tableType="queryTable" totalsRowShown="0">
  <autoFilter ref="A1:C13" xr:uid="{00000000-0009-0000-0100-000008000000}"/>
  <tableColumns count="3">
    <tableColumn id="1" xr3:uid="{00000000-0010-0000-0C00-000001000000}" uniqueName="1" name="Opis_rozstrzygniecia" queryTableFieldId="1"/>
    <tableColumn id="2" xr3:uid="{00000000-0010-0000-0C00-000002000000}" uniqueName="2" name="Liczba" queryTableFieldId="2"/>
    <tableColumn id="3" xr3:uid="{00000000-0010-0000-0C00-000003000000}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ela_AHDPROD_SP_Meldunek_sekcja_V_tab_2" displayName="Tabela_AHDPROD_SP_Meldunek_sekcja_V_tab_2" ref="A1:D9" tableType="queryTable" totalsRowShown="0">
  <autoFilter ref="A1:D9" xr:uid="{00000000-0009-0000-0100-000009000000}"/>
  <tableColumns count="4">
    <tableColumn id="1" xr3:uid="{00000000-0010-0000-0D00-000001000000}" uniqueName="1" name="Liczba" queryTableFieldId="1"/>
    <tableColumn id="2" xr3:uid="{00000000-0010-0000-0D00-000002000000}" uniqueName="2" name="Opis" queryTableFieldId="2"/>
    <tableColumn id="3" xr3:uid="{00000000-0010-0000-0D00-000003000000}" uniqueName="3" name="Typ" queryTableFieldId="3"/>
    <tableColumn id="4" xr3:uid="{00000000-0010-0000-0D00-000004000000}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E000000}" name="Tabela_AHDPROD_SP_Meldunek_sekcja_V_tab_3" displayName="Tabela_AHDPROD_SP_Meldunek_sekcja_V_tab_3" ref="A1:C13" tableType="queryTable" totalsRowShown="0">
  <autoFilter ref="A1:C13" xr:uid="{00000000-0009-0000-0100-00000A000000}"/>
  <tableColumns count="3">
    <tableColumn id="1" xr3:uid="{00000000-0010-0000-0E00-000001000000}" uniqueName="1" name="Opis_rozstrzygniecia" queryTableFieldId="1"/>
    <tableColumn id="2" xr3:uid="{00000000-0010-0000-0E00-000002000000}" uniqueName="2" name="Liczba" queryTableFieldId="2"/>
    <tableColumn id="3" xr3:uid="{00000000-0010-0000-0E00-000003000000}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ela_AHDPROD_SP_Meldunek_sekcja_V_tab_4" displayName="Tabela_AHDPROD_SP_Meldunek_sekcja_V_tab_4" ref="A1:D9" tableType="queryTable" totalsRowShown="0">
  <autoFilter ref="A1:D9" xr:uid="{00000000-0009-0000-0100-00000B000000}"/>
  <sortState ref="A2:D9">
    <sortCondition ref="D2:D9"/>
    <sortCondition ref="C2:C9"/>
  </sortState>
  <tableColumns count="4">
    <tableColumn id="1" xr3:uid="{00000000-0010-0000-0F00-000001000000}" uniqueName="1" name="Liczba" queryTableFieldId="1"/>
    <tableColumn id="2" xr3:uid="{00000000-0010-0000-0F00-000002000000}" uniqueName="2" name="Opis" queryTableFieldId="2"/>
    <tableColumn id="3" xr3:uid="{00000000-0010-0000-0F00-000003000000}" uniqueName="3" name="Typ" queryTableFieldId="3"/>
    <tableColumn id="4" xr3:uid="{00000000-0010-0000-0F00-000004000000}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0000000}" name="Tabela_AHDPROD_SP_Meldunek_sekcja_VI_tab_1" displayName="Tabela_AHDPROD_SP_Meldunek_sekcja_VI_tab_1" ref="A1:E145" tableType="queryTable" totalsRowShown="0">
  <autoFilter ref="A1:E145" xr:uid="{00000000-0009-0000-0100-00000C000000}"/>
  <tableColumns count="5">
    <tableColumn id="1" xr3:uid="{00000000-0010-0000-1000-000001000000}" uniqueName="1" name="Lp" queryTableFieldId="1"/>
    <tableColumn id="2" xr3:uid="{00000000-0010-0000-1000-000002000000}" uniqueName="2" name="Sprawa" queryTableFieldId="2"/>
    <tableColumn id="3" xr3:uid="{00000000-0010-0000-1000-000003000000}" uniqueName="3" name="Liczba" queryTableFieldId="3"/>
    <tableColumn id="4" xr3:uid="{00000000-0010-0000-1000-000004000000}" uniqueName="4" name="Opis" queryTableFieldId="4"/>
    <tableColumn id="5" xr3:uid="{00000000-0010-0000-1000-000005000000}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ela_AHDPROD_SP_Meldunek_sekcja_VI_tab_2" displayName="Tabela_AHDPROD_SP_Meldunek_sekcja_VI_tab_2" ref="A1:D4" tableType="queryTable" totalsRowShown="0">
  <autoFilter ref="A1:D4" xr:uid="{00000000-0009-0000-0100-00000D000000}"/>
  <tableColumns count="4">
    <tableColumn id="1" xr3:uid="{00000000-0010-0000-1100-000001000000}" uniqueName="1" name="Lp" queryTableFieldId="1"/>
    <tableColumn id="2" xr3:uid="{00000000-0010-0000-1100-000002000000}" uniqueName="2" name="Liczba" queryTableFieldId="2"/>
    <tableColumn id="3" xr3:uid="{00000000-0010-0000-1100-000003000000}" uniqueName="3" name="Sprawa" queryTableFieldId="3"/>
    <tableColumn id="4" xr3:uid="{00000000-0010-0000-1100-000004000000}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Tabela_AHDPROD_SP_Meldunek_sekcja_VIII" displayName="Tabela_AHDPROD_SP_Meldunek_sekcja_VIII" ref="A1:D4" tableType="queryTable" totalsRowShown="0">
  <autoFilter ref="A1:D4" xr:uid="{00000000-0009-0000-0100-000011000000}"/>
  <tableColumns count="4">
    <tableColumn id="1" xr3:uid="{00000000-0010-0000-0100-000001000000}" uniqueName="1" name="Lp" queryTableFieldId="1"/>
    <tableColumn id="2" xr3:uid="{00000000-0010-0000-0100-000002000000}" uniqueName="2" name="Wnioskujacy" queryTableFieldId="2"/>
    <tableColumn id="3" xr3:uid="{00000000-0010-0000-0100-000003000000}" uniqueName="3" name="Wnioski" queryTableFieldId="3"/>
    <tableColumn id="4" xr3:uid="{00000000-0010-0000-0100-000004000000}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_AHDPROD_SP_Meldunek_sekcja_I_tab_1" displayName="Tabela_AHDPROD_SP_Meldunek_sekcja_I_tab_1" ref="A1:G37" tableType="queryTable" totalsRowShown="0">
  <autoFilter ref="A1:G37" xr:uid="{00000000-0009-0000-0100-000001000000}"/>
  <tableColumns count="7">
    <tableColumn id="1" xr3:uid="{00000000-0010-0000-0200-000001000000}" uniqueName="1" name="Lp" queryTableFieldId="1"/>
    <tableColumn id="2" xr3:uid="{00000000-0010-0000-0200-000002000000}" uniqueName="2" name="Obywatelstwo_pl" queryTableFieldId="2"/>
    <tableColumn id="3" xr3:uid="{00000000-0010-0000-0200-000003000000}" uniqueName="3" name="Grupa" queryTableFieldId="3"/>
    <tableColumn id="4" xr3:uid="{00000000-0010-0000-0200-000004000000}" uniqueName="4" name="Typ" queryTableFieldId="4"/>
    <tableColumn id="5" xr3:uid="{00000000-0010-0000-0200-000005000000}" uniqueName="5" name="Lp_typ" queryTableFieldId="5"/>
    <tableColumn id="6" xr3:uid="{00000000-0010-0000-0200-000006000000}" uniqueName="6" name="Liczba" queryTableFieldId="6"/>
    <tableColumn id="7" xr3:uid="{00000000-0010-0000-0200-000007000000}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_AHDPROD_SP_Meldunek_sekcja_I_tab_2" displayName="Tabela_AHDPROD_SP_Meldunek_sekcja_I_tab_2" ref="A1:G37" tableType="queryTable" totalsRowShown="0">
  <autoFilter ref="A1:G37" xr:uid="{00000000-0009-0000-0100-000002000000}"/>
  <tableColumns count="7">
    <tableColumn id="1" xr3:uid="{00000000-0010-0000-0300-000001000000}" uniqueName="1" name="Lp" queryTableFieldId="1"/>
    <tableColumn id="2" xr3:uid="{00000000-0010-0000-0300-000002000000}" uniqueName="2" name="Obywatelstwo_pl" queryTableFieldId="2"/>
    <tableColumn id="3" xr3:uid="{00000000-0010-0000-0300-000003000000}" uniqueName="3" name="Grupa" queryTableFieldId="3"/>
    <tableColumn id="4" xr3:uid="{00000000-0010-0000-0300-000004000000}" uniqueName="4" name="Typ" queryTableFieldId="4"/>
    <tableColumn id="5" xr3:uid="{00000000-0010-0000-0300-000005000000}" uniqueName="5" name="Lp_typ" queryTableFieldId="5"/>
    <tableColumn id="6" xr3:uid="{00000000-0010-0000-0300-000006000000}" uniqueName="6" name="Liczba" queryTableFieldId="6"/>
    <tableColumn id="7" xr3:uid="{00000000-0010-0000-0300-000007000000}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a_AHDPROD_SP_Meldunek_sekcja_II_tab_1" displayName="Tabela_AHDPROD_SP_Meldunek_sekcja_II_tab_1" ref="A1:E7" tableType="queryTable" totalsRowShown="0">
  <autoFilter ref="A1:E7" xr:uid="{00000000-0009-0000-0100-000003000000}"/>
  <tableColumns count="5">
    <tableColumn id="1" xr3:uid="{00000000-0010-0000-0400-000001000000}" uniqueName="1" name="Lp" queryTableFieldId="1"/>
    <tableColumn id="2" xr3:uid="{00000000-0010-0000-0400-000002000000}" uniqueName="2" name="Obywatelstwo" queryTableFieldId="2"/>
    <tableColumn id="3" xr3:uid="{00000000-0010-0000-0400-000003000000}" uniqueName="3" name="Wniosek IN" queryTableFieldId="3"/>
    <tableColumn id="4" xr3:uid="{00000000-0010-0000-0400-000004000000}" uniqueName="4" name="Decyzje pozytywne" queryTableFieldId="4"/>
    <tableColumn id="5" xr3:uid="{00000000-0010-0000-0400-000005000000}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ela_AHDPROD_SP_Meldunek_sekcja_II_tab_2" displayName="Tabela_AHDPROD_SP_Meldunek_sekcja_II_tab_2" ref="A1:E7" tableType="queryTable" totalsRowShown="0">
  <autoFilter ref="A1:E7" xr:uid="{00000000-0009-0000-0100-000004000000}"/>
  <tableColumns count="5">
    <tableColumn id="1" xr3:uid="{00000000-0010-0000-0500-000001000000}" uniqueName="1" name="Lp" queryTableFieldId="1"/>
    <tableColumn id="2" xr3:uid="{00000000-0010-0000-0500-000002000000}" uniqueName="2" name="Obywatelstwo" queryTableFieldId="2"/>
    <tableColumn id="3" xr3:uid="{00000000-0010-0000-0500-000003000000}" uniqueName="3" name="Wniosek OUT" queryTableFieldId="3"/>
    <tableColumn id="4" xr3:uid="{00000000-0010-0000-0500-000004000000}" uniqueName="4" name="Decyzje pozytywne" queryTableFieldId="4"/>
    <tableColumn id="5" xr3:uid="{00000000-0010-0000-0500-000005000000}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ela_AHDPROD_SP_Meldunek_parametry" displayName="Tabela_AHDPROD_SP_Meldunek_parametry" ref="A1:C2" tableType="queryTable" totalsRowShown="0">
  <autoFilter ref="A1:C2" xr:uid="{00000000-0009-0000-0100-000010000000}"/>
  <tableColumns count="3">
    <tableColumn id="1" xr3:uid="{00000000-0010-0000-0600-000001000000}" uniqueName="1" name="Kolumna1" queryTableFieldId="1"/>
    <tableColumn id="2" xr3:uid="{00000000-0010-0000-0600-000002000000}" uniqueName="2" name="Kolumna2" queryTableFieldId="2"/>
    <tableColumn id="3" xr3:uid="{00000000-0010-0000-0600-000003000000}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Tabela_AHDPROD_SP_Meldunek_sekcja_IX_tab_1" displayName="Tabela_AHDPROD_SP_Meldunek_sekcja_IX_tab_1" ref="A1:D13" tableType="queryTable" totalsRowShown="0">
  <autoFilter ref="A1:D13" xr:uid="{00000000-0009-0000-0100-00000E000000}"/>
  <sortState ref="A2:D13">
    <sortCondition ref="B2:B13"/>
    <sortCondition ref="D2:D13"/>
    <sortCondition ref="C2:C13"/>
  </sortState>
  <tableColumns count="4">
    <tableColumn id="1" xr3:uid="{00000000-0010-0000-0700-000001000000}" uniqueName="1" name="Liczba" queryTableFieldId="1"/>
    <tableColumn id="2" xr3:uid="{00000000-0010-0000-0700-000002000000}" uniqueName="2" name="Placowka" queryTableFieldId="2"/>
    <tableColumn id="3" xr3:uid="{00000000-0010-0000-0700-000003000000}" uniqueName="3" name="Opis" queryTableFieldId="3"/>
    <tableColumn id="4" xr3:uid="{00000000-0010-0000-0700-000004000000}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abela_AHDPROD_SP_Meldunek_sekcja_IX_tab_2" displayName="Tabela_AHDPROD_SP_Meldunek_sekcja_IX_tab_2" ref="A1:D13" tableType="queryTable" totalsRowShown="0">
  <autoFilter ref="A1:D13" xr:uid="{00000000-0009-0000-0100-00000F000000}"/>
  <tableColumns count="4">
    <tableColumn id="1" xr3:uid="{00000000-0010-0000-0800-000001000000}" uniqueName="1" name="Liczba" queryTableFieldId="1"/>
    <tableColumn id="2" xr3:uid="{00000000-0010-0000-0800-000002000000}" uniqueName="2" name="Placowka" queryTableFieldId="2"/>
    <tableColumn id="3" xr3:uid="{00000000-0010-0000-0800-000003000000}" uniqueName="3" name="Opis" queryTableFieldId="3"/>
    <tableColumn id="4" xr3:uid="{00000000-0010-0000-0800-000004000000}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C492"/>
  <sheetViews>
    <sheetView showGridLines="0" tabSelected="1" zoomScale="70" zoomScaleNormal="70" zoomScalePageLayoutView="70" workbookViewId="0">
      <selection activeCell="AG107" sqref="AG107"/>
    </sheetView>
  </sheetViews>
  <sheetFormatPr defaultColWidth="4.1796875" defaultRowHeight="14.5" x14ac:dyDescent="0.35"/>
  <cols>
    <col min="1" max="24" width="5" style="3" customWidth="1"/>
    <col min="25" max="25" width="3.81640625" style="6" customWidth="1"/>
    <col min="26" max="16384" width="4.1796875" style="3"/>
  </cols>
  <sheetData>
    <row r="1" spans="1:29" x14ac:dyDescent="0.35">
      <c r="T1" s="51"/>
      <c r="U1" s="52"/>
      <c r="V1" s="52"/>
      <c r="W1" s="52"/>
      <c r="X1" s="52"/>
      <c r="Y1" s="52"/>
      <c r="Z1" s="52"/>
      <c r="AA1" s="52"/>
      <c r="AB1" s="52"/>
      <c r="AC1" s="52"/>
    </row>
    <row r="2" spans="1:29" x14ac:dyDescent="0.35">
      <c r="Q2" s="5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 x14ac:dyDescent="0.35"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x14ac:dyDescent="0.35"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x14ac:dyDescent="0.35">
      <c r="E5" s="79" t="s">
        <v>69</v>
      </c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x14ac:dyDescent="0.35"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x14ac:dyDescent="0.35"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T7" s="52"/>
      <c r="U7" s="52"/>
      <c r="V7" s="52"/>
      <c r="W7" s="52"/>
      <c r="X7" s="52"/>
      <c r="Y7" s="52"/>
      <c r="Z7" s="52"/>
      <c r="AA7" s="52"/>
      <c r="AB7" s="52"/>
      <c r="AC7" s="52"/>
    </row>
    <row r="8" spans="1:29" x14ac:dyDescent="0.35"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9" spans="1:29" ht="19.5" x14ac:dyDescent="0.45">
      <c r="E9" s="80" t="str">
        <f>CONCATENATE("w okresie ",Arkusz18!A2," - ",Arkusz18!B2," r.")</f>
        <v>w okresie 01.07.2020 - 31.07.2020 r.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29" x14ac:dyDescent="0.35">
      <c r="T10" s="52"/>
      <c r="U10" s="52"/>
      <c r="V10" s="52"/>
      <c r="W10" s="52"/>
      <c r="X10" s="52"/>
      <c r="Y10" s="52"/>
      <c r="Z10" s="52"/>
      <c r="AA10" s="52"/>
      <c r="AB10" s="52"/>
      <c r="AC10" s="52"/>
    </row>
    <row r="11" spans="1:29" x14ac:dyDescent="0.35"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29" x14ac:dyDescent="0.35"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29" x14ac:dyDescent="0.35"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29" x14ac:dyDescent="0.35"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18" x14ac:dyDescent="0.35">
      <c r="A15" s="8" t="s">
        <v>73</v>
      </c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18" x14ac:dyDescent="0.35">
      <c r="A16" s="8"/>
    </row>
    <row r="18" spans="1:26" x14ac:dyDescent="0.35">
      <c r="A18" s="64" t="s">
        <v>145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</row>
    <row r="19" spans="1:26" x14ac:dyDescent="0.3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</row>
    <row r="20" spans="1:26" x14ac:dyDescent="0.3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</row>
    <row r="21" spans="1:26" ht="15" thickBot="1" x14ac:dyDescent="0.4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35">
      <c r="G22" s="154" t="s">
        <v>2</v>
      </c>
      <c r="H22" s="83"/>
      <c r="I22" s="83"/>
      <c r="J22" s="83"/>
      <c r="K22" s="83" t="s">
        <v>3</v>
      </c>
      <c r="L22" s="83"/>
      <c r="M22" s="147" t="str">
        <f>CONCATENATE("decyzje ",Arkusz18!A2," - ",Arkusz18!B2," r.")</f>
        <v>decyzje 01.07.2020 - 31.07.2020 r.</v>
      </c>
      <c r="N22" s="147"/>
      <c r="O22" s="147"/>
      <c r="P22" s="147"/>
      <c r="Q22" s="147"/>
      <c r="R22" s="148"/>
    </row>
    <row r="23" spans="1:26" ht="60" customHeight="1" x14ac:dyDescent="0.35">
      <c r="G23" s="155"/>
      <c r="H23" s="84"/>
      <c r="I23" s="84"/>
      <c r="J23" s="84"/>
      <c r="K23" s="84"/>
      <c r="L23" s="84"/>
      <c r="M23" s="81" t="s">
        <v>25</v>
      </c>
      <c r="N23" s="81"/>
      <c r="O23" s="81" t="s">
        <v>26</v>
      </c>
      <c r="P23" s="81"/>
      <c r="Q23" s="81" t="s">
        <v>27</v>
      </c>
      <c r="R23" s="82"/>
    </row>
    <row r="24" spans="1:26" x14ac:dyDescent="0.35">
      <c r="G24" s="152" t="s">
        <v>37</v>
      </c>
      <c r="H24" s="153"/>
      <c r="I24" s="153"/>
      <c r="J24" s="153"/>
      <c r="K24" s="56">
        <v>20753</v>
      </c>
      <c r="L24" s="56"/>
      <c r="M24" s="61">
        <v>11071</v>
      </c>
      <c r="N24" s="61"/>
      <c r="O24" s="61">
        <v>3676</v>
      </c>
      <c r="P24" s="61"/>
      <c r="Q24" s="61">
        <v>778</v>
      </c>
      <c r="R24" s="76"/>
    </row>
    <row r="25" spans="1:26" x14ac:dyDescent="0.35">
      <c r="G25" s="150" t="s">
        <v>38</v>
      </c>
      <c r="H25" s="151"/>
      <c r="I25" s="151"/>
      <c r="J25" s="151"/>
      <c r="K25" s="149">
        <v>1402</v>
      </c>
      <c r="L25" s="149"/>
      <c r="M25" s="77">
        <v>592</v>
      </c>
      <c r="N25" s="77"/>
      <c r="O25" s="77">
        <v>107</v>
      </c>
      <c r="P25" s="77"/>
      <c r="Q25" s="77">
        <v>94</v>
      </c>
      <c r="R25" s="78"/>
    </row>
    <row r="26" spans="1:26" ht="15" thickBot="1" x14ac:dyDescent="0.4">
      <c r="G26" s="156" t="s">
        <v>24</v>
      </c>
      <c r="H26" s="157"/>
      <c r="I26" s="157"/>
      <c r="J26" s="157"/>
      <c r="K26" s="158">
        <v>751</v>
      </c>
      <c r="L26" s="158"/>
      <c r="M26" s="85">
        <v>130</v>
      </c>
      <c r="N26" s="85"/>
      <c r="O26" s="85">
        <v>31</v>
      </c>
      <c r="P26" s="85"/>
      <c r="Q26" s="85">
        <v>45</v>
      </c>
      <c r="R26" s="159"/>
    </row>
    <row r="27" spans="1:26" ht="15" thickBot="1" x14ac:dyDescent="0.4">
      <c r="G27" s="86" t="s">
        <v>75</v>
      </c>
      <c r="H27" s="87"/>
      <c r="I27" s="87"/>
      <c r="J27" s="87"/>
      <c r="K27" s="88">
        <v>22906</v>
      </c>
      <c r="L27" s="88"/>
      <c r="M27" s="88">
        <v>11793</v>
      </c>
      <c r="N27" s="88"/>
      <c r="O27" s="88">
        <v>3814</v>
      </c>
      <c r="P27" s="88"/>
      <c r="Q27" s="88">
        <v>917</v>
      </c>
      <c r="R27" s="89"/>
    </row>
    <row r="31" spans="1:26" x14ac:dyDescent="0.35">
      <c r="V31" s="11"/>
      <c r="W31" s="11"/>
      <c r="Z31" s="11"/>
    </row>
    <row r="37" spans="7:26" x14ac:dyDescent="0.35">
      <c r="V37" s="24"/>
      <c r="W37" s="24"/>
      <c r="X37" s="24"/>
      <c r="Y37" s="26"/>
      <c r="Z37" s="24"/>
    </row>
    <row r="38" spans="7:26" x14ac:dyDescent="0.35">
      <c r="V38" s="24"/>
      <c r="W38" s="24"/>
      <c r="X38" s="24"/>
      <c r="Y38" s="26"/>
      <c r="Z38" s="24"/>
    </row>
    <row r="39" spans="7:26" x14ac:dyDescent="0.35">
      <c r="V39" s="24"/>
      <c r="W39" s="24"/>
      <c r="X39" s="24"/>
      <c r="Y39" s="26"/>
      <c r="Z39" s="24"/>
    </row>
    <row r="40" spans="7:26" x14ac:dyDescent="0.35">
      <c r="V40" s="24"/>
      <c r="W40" s="24"/>
      <c r="X40" s="24"/>
      <c r="Y40" s="26"/>
      <c r="Z40" s="24"/>
    </row>
    <row r="41" spans="7:26" x14ac:dyDescent="0.35">
      <c r="V41" s="24"/>
      <c r="W41" s="24"/>
      <c r="X41" s="24"/>
      <c r="Y41" s="26"/>
      <c r="Z41" s="24"/>
    </row>
    <row r="42" spans="7:26" x14ac:dyDescent="0.35">
      <c r="V42" s="24"/>
      <c r="W42" s="24"/>
      <c r="X42" s="24"/>
      <c r="Y42" s="26"/>
      <c r="Z42" s="24"/>
    </row>
    <row r="43" spans="7:26" x14ac:dyDescent="0.35">
      <c r="V43" s="24"/>
      <c r="W43" s="24"/>
      <c r="X43" s="24"/>
      <c r="Y43" s="26"/>
      <c r="Z43" s="24"/>
    </row>
    <row r="44" spans="7:26" x14ac:dyDescent="0.35">
      <c r="V44" s="24"/>
      <c r="W44" s="24"/>
      <c r="X44" s="24"/>
      <c r="Y44" s="26"/>
      <c r="Z44" s="24"/>
    </row>
    <row r="45" spans="7:26" ht="15" thickBot="1" x14ac:dyDescent="0.4">
      <c r="V45" s="24"/>
      <c r="W45" s="24"/>
      <c r="X45" s="24"/>
      <c r="Y45" s="26"/>
      <c r="Z45" s="24"/>
    </row>
    <row r="46" spans="7:26" ht="63.75" customHeight="1" x14ac:dyDescent="0.35">
      <c r="G46" s="288" t="s">
        <v>2</v>
      </c>
      <c r="H46" s="289"/>
      <c r="I46" s="289"/>
      <c r="J46" s="289"/>
      <c r="K46" s="289"/>
      <c r="L46" s="289"/>
      <c r="M46" s="289"/>
      <c r="N46" s="289"/>
      <c r="O46" s="292" t="s">
        <v>3</v>
      </c>
      <c r="P46" s="292"/>
      <c r="Q46" s="280" t="s">
        <v>80</v>
      </c>
      <c r="R46" s="281"/>
      <c r="U46" s="24"/>
      <c r="V46" s="24"/>
      <c r="W46" s="24"/>
      <c r="X46" s="24"/>
      <c r="Y46" s="26"/>
    </row>
    <row r="47" spans="7:26" x14ac:dyDescent="0.35">
      <c r="G47" s="290"/>
      <c r="H47" s="291"/>
      <c r="I47" s="291"/>
      <c r="J47" s="291"/>
      <c r="K47" s="291"/>
      <c r="L47" s="291"/>
      <c r="M47" s="291"/>
      <c r="N47" s="291"/>
      <c r="O47" s="293"/>
      <c r="P47" s="293"/>
      <c r="Q47" s="282"/>
      <c r="R47" s="283"/>
      <c r="U47" s="24"/>
      <c r="V47" s="24"/>
      <c r="W47" s="24"/>
      <c r="X47" s="24"/>
      <c r="Y47" s="26"/>
    </row>
    <row r="48" spans="7:26" x14ac:dyDescent="0.35">
      <c r="G48" s="237" t="s">
        <v>76</v>
      </c>
      <c r="H48" s="238"/>
      <c r="I48" s="238"/>
      <c r="J48" s="238"/>
      <c r="K48" s="238"/>
      <c r="L48" s="238"/>
      <c r="M48" s="238"/>
      <c r="N48" s="238"/>
      <c r="O48" s="278">
        <v>511</v>
      </c>
      <c r="P48" s="278"/>
      <c r="Q48" s="284">
        <v>423</v>
      </c>
      <c r="R48" s="285"/>
      <c r="U48" s="24"/>
      <c r="V48" s="24"/>
      <c r="W48" s="24"/>
      <c r="X48" s="24"/>
      <c r="Y48" s="26"/>
    </row>
    <row r="49" spans="7:26" x14ac:dyDescent="0.35">
      <c r="G49" s="276" t="s">
        <v>77</v>
      </c>
      <c r="H49" s="277"/>
      <c r="I49" s="277"/>
      <c r="J49" s="277"/>
      <c r="K49" s="277"/>
      <c r="L49" s="277"/>
      <c r="M49" s="277"/>
      <c r="N49" s="277"/>
      <c r="O49" s="279">
        <v>96</v>
      </c>
      <c r="P49" s="279"/>
      <c r="Q49" s="286">
        <v>123</v>
      </c>
      <c r="R49" s="287"/>
      <c r="U49" s="24"/>
      <c r="V49" s="24"/>
      <c r="W49" s="24"/>
      <c r="X49" s="24"/>
      <c r="Y49" s="26"/>
    </row>
    <row r="50" spans="7:26" x14ac:dyDescent="0.35">
      <c r="G50" s="237" t="s">
        <v>78</v>
      </c>
      <c r="H50" s="238"/>
      <c r="I50" s="238"/>
      <c r="J50" s="238"/>
      <c r="K50" s="238"/>
      <c r="L50" s="238"/>
      <c r="M50" s="238"/>
      <c r="N50" s="238"/>
      <c r="O50" s="278">
        <v>38</v>
      </c>
      <c r="P50" s="278"/>
      <c r="Q50" s="284">
        <v>34</v>
      </c>
      <c r="R50" s="285"/>
      <c r="U50" s="24"/>
      <c r="V50" s="24"/>
      <c r="W50" s="24"/>
      <c r="X50" s="24"/>
      <c r="Y50" s="26"/>
    </row>
    <row r="51" spans="7:26" ht="15" thickBot="1" x14ac:dyDescent="0.4">
      <c r="G51" s="214" t="s">
        <v>79</v>
      </c>
      <c r="H51" s="215"/>
      <c r="I51" s="215"/>
      <c r="J51" s="215"/>
      <c r="K51" s="215"/>
      <c r="L51" s="215"/>
      <c r="M51" s="215"/>
      <c r="N51" s="215"/>
      <c r="O51" s="216">
        <v>3</v>
      </c>
      <c r="P51" s="216"/>
      <c r="Q51" s="295">
        <v>2</v>
      </c>
      <c r="R51" s="296"/>
      <c r="U51" s="24"/>
      <c r="V51" s="24"/>
      <c r="W51" s="24"/>
      <c r="X51" s="24"/>
      <c r="Y51" s="26"/>
    </row>
    <row r="52" spans="7:26" ht="15" thickBot="1" x14ac:dyDescent="0.4">
      <c r="G52" s="212" t="s">
        <v>75</v>
      </c>
      <c r="H52" s="213"/>
      <c r="I52" s="213"/>
      <c r="J52" s="213"/>
      <c r="K52" s="213"/>
      <c r="L52" s="213"/>
      <c r="M52" s="213"/>
      <c r="N52" s="213"/>
      <c r="O52" s="275">
        <v>648</v>
      </c>
      <c r="P52" s="275"/>
      <c r="Q52" s="297">
        <v>582</v>
      </c>
      <c r="R52" s="298"/>
      <c r="U52" s="24"/>
      <c r="V52" s="24"/>
      <c r="W52" s="24"/>
      <c r="X52" s="24"/>
      <c r="Y52" s="26"/>
    </row>
    <row r="53" spans="7:26" x14ac:dyDescent="0.35">
      <c r="V53" s="24"/>
      <c r="W53" s="24"/>
      <c r="X53" s="24"/>
      <c r="Y53" s="26"/>
      <c r="Z53" s="24"/>
    </row>
    <row r="54" spans="7:26" x14ac:dyDescent="0.35">
      <c r="V54" s="24"/>
      <c r="W54" s="24"/>
      <c r="X54" s="24"/>
      <c r="Y54" s="26"/>
      <c r="Z54" s="24"/>
    </row>
    <row r="55" spans="7:26" ht="15" thickBot="1" x14ac:dyDescent="0.4">
      <c r="V55" s="24"/>
      <c r="W55" s="24"/>
      <c r="X55" s="24"/>
      <c r="Y55" s="26"/>
      <c r="Z55" s="24"/>
    </row>
    <row r="56" spans="7:26" ht="33" customHeight="1" x14ac:dyDescent="0.35">
      <c r="G56" s="154" t="s">
        <v>2</v>
      </c>
      <c r="H56" s="83"/>
      <c r="I56" s="83"/>
      <c r="J56" s="83"/>
      <c r="K56" s="83" t="s">
        <v>3</v>
      </c>
      <c r="L56" s="83"/>
      <c r="M56" s="147" t="str">
        <f>CONCATENATE("decyzje ",Arkusz18!C2," - ",Arkusz18!B2," r.")</f>
        <v>decyzje 01.01.2020 - 31.07.2020 r.</v>
      </c>
      <c r="N56" s="147"/>
      <c r="O56" s="147"/>
      <c r="P56" s="147"/>
      <c r="Q56" s="147"/>
      <c r="R56" s="148"/>
      <c r="V56" s="24"/>
      <c r="W56" s="24"/>
      <c r="X56" s="24"/>
      <c r="Y56" s="26"/>
      <c r="Z56" s="24"/>
    </row>
    <row r="57" spans="7:26" ht="63.75" customHeight="1" x14ac:dyDescent="0.35">
      <c r="G57" s="155"/>
      <c r="H57" s="84"/>
      <c r="I57" s="84"/>
      <c r="J57" s="84"/>
      <c r="K57" s="84"/>
      <c r="L57" s="84"/>
      <c r="M57" s="81" t="s">
        <v>25</v>
      </c>
      <c r="N57" s="81"/>
      <c r="O57" s="81" t="s">
        <v>26</v>
      </c>
      <c r="P57" s="81"/>
      <c r="Q57" s="81" t="s">
        <v>27</v>
      </c>
      <c r="R57" s="82"/>
      <c r="V57" s="24"/>
      <c r="W57" s="24"/>
      <c r="X57" s="24"/>
      <c r="Y57" s="26"/>
      <c r="Z57" s="24"/>
    </row>
    <row r="58" spans="7:26" x14ac:dyDescent="0.35">
      <c r="G58" s="152" t="s">
        <v>37</v>
      </c>
      <c r="H58" s="153"/>
      <c r="I58" s="153"/>
      <c r="J58" s="153"/>
      <c r="K58" s="56">
        <v>141423</v>
      </c>
      <c r="L58" s="56"/>
      <c r="M58" s="61">
        <v>88341</v>
      </c>
      <c r="N58" s="61"/>
      <c r="O58" s="61">
        <v>22543</v>
      </c>
      <c r="P58" s="61"/>
      <c r="Q58" s="61">
        <v>5237</v>
      </c>
      <c r="R58" s="76"/>
      <c r="V58" s="24"/>
      <c r="W58" s="24"/>
      <c r="X58" s="24"/>
      <c r="Y58" s="26"/>
      <c r="Z58" s="24"/>
    </row>
    <row r="59" spans="7:26" x14ac:dyDescent="0.35">
      <c r="G59" s="150" t="s">
        <v>38</v>
      </c>
      <c r="H59" s="151"/>
      <c r="I59" s="151"/>
      <c r="J59" s="151"/>
      <c r="K59" s="149">
        <v>7647</v>
      </c>
      <c r="L59" s="149"/>
      <c r="M59" s="77">
        <v>6156</v>
      </c>
      <c r="N59" s="77"/>
      <c r="O59" s="77">
        <v>1098</v>
      </c>
      <c r="P59" s="77"/>
      <c r="Q59" s="77">
        <v>411</v>
      </c>
      <c r="R59" s="78"/>
      <c r="V59" s="24"/>
      <c r="W59" s="24"/>
      <c r="X59" s="24"/>
      <c r="Y59" s="26"/>
      <c r="Z59" s="24"/>
    </row>
    <row r="60" spans="7:26" ht="15" thickBot="1" x14ac:dyDescent="0.4">
      <c r="G60" s="156" t="s">
        <v>24</v>
      </c>
      <c r="H60" s="157"/>
      <c r="I60" s="157"/>
      <c r="J60" s="157"/>
      <c r="K60" s="158">
        <v>2698</v>
      </c>
      <c r="L60" s="158"/>
      <c r="M60" s="85">
        <v>1109</v>
      </c>
      <c r="N60" s="85"/>
      <c r="O60" s="85">
        <v>273</v>
      </c>
      <c r="P60" s="85"/>
      <c r="Q60" s="85">
        <v>225</v>
      </c>
      <c r="R60" s="159"/>
      <c r="V60" s="24"/>
      <c r="W60" s="24"/>
      <c r="X60" s="24"/>
      <c r="Y60" s="26"/>
      <c r="Z60" s="24"/>
    </row>
    <row r="61" spans="7:26" ht="15" thickBot="1" x14ac:dyDescent="0.4">
      <c r="G61" s="86" t="s">
        <v>75</v>
      </c>
      <c r="H61" s="87"/>
      <c r="I61" s="87"/>
      <c r="J61" s="87"/>
      <c r="K61" s="88">
        <v>151768</v>
      </c>
      <c r="L61" s="88"/>
      <c r="M61" s="88">
        <v>95606</v>
      </c>
      <c r="N61" s="88"/>
      <c r="O61" s="88">
        <v>23914</v>
      </c>
      <c r="P61" s="88"/>
      <c r="Q61" s="88">
        <v>5873</v>
      </c>
      <c r="R61" s="89"/>
      <c r="V61" s="24"/>
      <c r="W61" s="24"/>
      <c r="X61" s="24"/>
      <c r="Y61" s="26"/>
      <c r="Z61" s="24"/>
    </row>
    <row r="62" spans="7:26" x14ac:dyDescent="0.35">
      <c r="V62" s="24"/>
      <c r="W62" s="24"/>
      <c r="X62" s="24"/>
      <c r="Y62" s="26"/>
      <c r="Z62" s="24"/>
    </row>
    <row r="63" spans="7:26" x14ac:dyDescent="0.35">
      <c r="V63" s="24"/>
      <c r="W63" s="24"/>
      <c r="X63" s="24"/>
      <c r="Y63" s="26"/>
      <c r="Z63" s="24"/>
    </row>
    <row r="64" spans="7:26" x14ac:dyDescent="0.35">
      <c r="V64" s="24"/>
      <c r="W64" s="24"/>
      <c r="X64" s="24"/>
      <c r="Y64" s="26"/>
      <c r="Z64" s="24"/>
    </row>
    <row r="66" spans="14:26" x14ac:dyDescent="0.35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5" ht="15" thickBot="1" x14ac:dyDescent="0.4"/>
    <row r="82" spans="1:25" ht="57.75" customHeight="1" x14ac:dyDescent="0.35">
      <c r="G82" s="288" t="s">
        <v>2</v>
      </c>
      <c r="H82" s="289"/>
      <c r="I82" s="289"/>
      <c r="J82" s="289"/>
      <c r="K82" s="289"/>
      <c r="L82" s="289"/>
      <c r="M82" s="289"/>
      <c r="N82" s="289"/>
      <c r="O82" s="292" t="s">
        <v>3</v>
      </c>
      <c r="P82" s="292"/>
      <c r="Q82" s="280" t="s">
        <v>80</v>
      </c>
      <c r="R82" s="281"/>
    </row>
    <row r="83" spans="1:25" x14ac:dyDescent="0.35">
      <c r="G83" s="290"/>
      <c r="H83" s="291"/>
      <c r="I83" s="291"/>
      <c r="J83" s="291"/>
      <c r="K83" s="291"/>
      <c r="L83" s="291"/>
      <c r="M83" s="291"/>
      <c r="N83" s="291"/>
      <c r="O83" s="293"/>
      <c r="P83" s="293"/>
      <c r="Q83" s="282"/>
      <c r="R83" s="283"/>
    </row>
    <row r="84" spans="1:25" x14ac:dyDescent="0.35">
      <c r="G84" s="237" t="s">
        <v>76</v>
      </c>
      <c r="H84" s="238"/>
      <c r="I84" s="238"/>
      <c r="J84" s="238"/>
      <c r="K84" s="238"/>
      <c r="L84" s="238"/>
      <c r="M84" s="238"/>
      <c r="N84" s="238"/>
      <c r="O84" s="278">
        <v>2604</v>
      </c>
      <c r="P84" s="278"/>
      <c r="Q84" s="284">
        <v>2618</v>
      </c>
      <c r="R84" s="285"/>
    </row>
    <row r="85" spans="1:25" x14ac:dyDescent="0.35">
      <c r="G85" s="276" t="s">
        <v>77</v>
      </c>
      <c r="H85" s="277"/>
      <c r="I85" s="277"/>
      <c r="J85" s="277"/>
      <c r="K85" s="277"/>
      <c r="L85" s="277"/>
      <c r="M85" s="277"/>
      <c r="N85" s="277"/>
      <c r="O85" s="279">
        <v>358</v>
      </c>
      <c r="P85" s="279"/>
      <c r="Q85" s="286">
        <v>735</v>
      </c>
      <c r="R85" s="287"/>
    </row>
    <row r="86" spans="1:25" x14ac:dyDescent="0.35">
      <c r="G86" s="237" t="s">
        <v>78</v>
      </c>
      <c r="H86" s="238"/>
      <c r="I86" s="238"/>
      <c r="J86" s="238"/>
      <c r="K86" s="238"/>
      <c r="L86" s="238"/>
      <c r="M86" s="238"/>
      <c r="N86" s="238"/>
      <c r="O86" s="278">
        <v>155</v>
      </c>
      <c r="P86" s="278"/>
      <c r="Q86" s="284">
        <v>199</v>
      </c>
      <c r="R86" s="285"/>
    </row>
    <row r="87" spans="1:25" ht="15" thickBot="1" x14ac:dyDescent="0.4">
      <c r="G87" s="214" t="s">
        <v>79</v>
      </c>
      <c r="H87" s="215"/>
      <c r="I87" s="215"/>
      <c r="J87" s="215"/>
      <c r="K87" s="215"/>
      <c r="L87" s="215"/>
      <c r="M87" s="215"/>
      <c r="N87" s="215"/>
      <c r="O87" s="216">
        <v>14</v>
      </c>
      <c r="P87" s="216"/>
      <c r="Q87" s="295">
        <v>11</v>
      </c>
      <c r="R87" s="296"/>
    </row>
    <row r="88" spans="1:25" ht="15" thickBot="1" x14ac:dyDescent="0.4">
      <c r="G88" s="212" t="s">
        <v>75</v>
      </c>
      <c r="H88" s="213"/>
      <c r="I88" s="213"/>
      <c r="J88" s="213"/>
      <c r="K88" s="213"/>
      <c r="L88" s="213"/>
      <c r="M88" s="213"/>
      <c r="N88" s="213"/>
      <c r="O88" s="275">
        <v>3131</v>
      </c>
      <c r="P88" s="275"/>
      <c r="Q88" s="275">
        <v>3563</v>
      </c>
      <c r="R88" s="299"/>
    </row>
    <row r="91" spans="1:25" x14ac:dyDescent="0.35">
      <c r="A91" s="58" t="s">
        <v>125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</row>
    <row r="92" spans="1:25" x14ac:dyDescent="0.3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</row>
    <row r="93" spans="1:25" x14ac:dyDescent="0.3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</row>
    <row r="94" spans="1:25" x14ac:dyDescent="0.3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</row>
    <row r="95" spans="1:25" x14ac:dyDescent="0.3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</row>
    <row r="96" spans="1:25" x14ac:dyDescent="0.3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</row>
    <row r="97" spans="1:26" x14ac:dyDescent="0.35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</row>
    <row r="98" spans="1:26" x14ac:dyDescent="0.35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</row>
    <row r="99" spans="1:26" x14ac:dyDescent="0.35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</row>
    <row r="104" spans="1:26" ht="36" customHeight="1" x14ac:dyDescent="0.35">
      <c r="A104" s="64" t="s">
        <v>146</v>
      </c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</row>
    <row r="105" spans="1:26" x14ac:dyDescent="0.3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</row>
    <row r="106" spans="1:26" ht="15" thickBot="1" x14ac:dyDescent="0.4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300" t="str">
        <f>CONCATENATE(Arkusz18!C2," - ",Arkusz18!B2," r.")</f>
        <v>01.01.2020 - 31.07.2020 r.</v>
      </c>
      <c r="M106" s="300"/>
      <c r="N106" s="300"/>
      <c r="O106" s="300"/>
      <c r="P106" s="300"/>
      <c r="Q106" s="300"/>
      <c r="R106" s="300"/>
      <c r="S106" s="300"/>
      <c r="T106" s="300"/>
      <c r="U106" s="300"/>
      <c r="V106" s="300"/>
    </row>
    <row r="107" spans="1:26" ht="116.5" x14ac:dyDescent="0.35">
      <c r="C107" s="210" t="s">
        <v>2</v>
      </c>
      <c r="D107" s="211"/>
      <c r="E107" s="211"/>
      <c r="F107" s="211"/>
      <c r="G107" s="211"/>
      <c r="H107" s="211"/>
      <c r="I107" s="211"/>
      <c r="J107" s="211"/>
      <c r="K107" s="211"/>
      <c r="L107" s="62" t="s">
        <v>82</v>
      </c>
      <c r="M107" s="62"/>
      <c r="N107" s="31" t="s">
        <v>12</v>
      </c>
      <c r="O107" s="31" t="s">
        <v>97</v>
      </c>
      <c r="P107" s="31" t="s">
        <v>87</v>
      </c>
      <c r="Q107" s="31" t="s">
        <v>56</v>
      </c>
      <c r="R107" s="31" t="s">
        <v>42</v>
      </c>
      <c r="S107" s="31" t="s">
        <v>4</v>
      </c>
      <c r="T107" s="31" t="s">
        <v>45</v>
      </c>
      <c r="U107" s="31" t="s">
        <v>86</v>
      </c>
      <c r="V107" s="62" t="s">
        <v>81</v>
      </c>
      <c r="W107" s="63"/>
      <c r="Y107" s="3"/>
      <c r="Z107" s="6"/>
    </row>
    <row r="108" spans="1:26" x14ac:dyDescent="0.35">
      <c r="C108" s="65" t="s">
        <v>37</v>
      </c>
      <c r="D108" s="66"/>
      <c r="E108" s="66"/>
      <c r="F108" s="66"/>
      <c r="G108" s="66"/>
      <c r="H108" s="66"/>
      <c r="I108" s="66"/>
      <c r="J108" s="66"/>
      <c r="K108" s="66"/>
      <c r="L108" s="61">
        <v>11088</v>
      </c>
      <c r="M108" s="61"/>
      <c r="N108" s="32">
        <v>1838</v>
      </c>
      <c r="O108" s="32">
        <v>1404</v>
      </c>
      <c r="P108" s="32">
        <v>1372</v>
      </c>
      <c r="Q108" s="32">
        <v>412</v>
      </c>
      <c r="R108" s="32">
        <v>0</v>
      </c>
      <c r="S108" s="32">
        <v>0</v>
      </c>
      <c r="T108" s="32">
        <v>0</v>
      </c>
      <c r="U108" s="32">
        <v>5986</v>
      </c>
      <c r="V108" s="56">
        <v>11012</v>
      </c>
      <c r="W108" s="57"/>
      <c r="Y108" s="3"/>
      <c r="Z108" s="6"/>
    </row>
    <row r="109" spans="1:26" x14ac:dyDescent="0.35">
      <c r="C109" s="70" t="s">
        <v>38</v>
      </c>
      <c r="D109" s="71"/>
      <c r="E109" s="71"/>
      <c r="F109" s="71"/>
      <c r="G109" s="71"/>
      <c r="H109" s="71"/>
      <c r="I109" s="71"/>
      <c r="J109" s="71"/>
      <c r="K109" s="71"/>
      <c r="L109" s="61">
        <v>397</v>
      </c>
      <c r="M109" s="61"/>
      <c r="N109" s="32">
        <v>104</v>
      </c>
      <c r="O109" s="32">
        <v>41</v>
      </c>
      <c r="P109" s="32">
        <v>68</v>
      </c>
      <c r="Q109" s="32">
        <v>24</v>
      </c>
      <c r="R109" s="32">
        <v>0</v>
      </c>
      <c r="S109" s="32">
        <v>0</v>
      </c>
      <c r="T109" s="32">
        <v>0</v>
      </c>
      <c r="U109" s="32">
        <v>143</v>
      </c>
      <c r="V109" s="56">
        <v>380</v>
      </c>
      <c r="W109" s="57"/>
      <c r="Y109" s="3"/>
      <c r="Z109" s="6"/>
    </row>
    <row r="110" spans="1:26" x14ac:dyDescent="0.35">
      <c r="C110" s="65" t="s">
        <v>39</v>
      </c>
      <c r="D110" s="66"/>
      <c r="E110" s="66"/>
      <c r="F110" s="66"/>
      <c r="G110" s="66"/>
      <c r="H110" s="66"/>
      <c r="I110" s="66"/>
      <c r="J110" s="66"/>
      <c r="K110" s="66"/>
      <c r="L110" s="61">
        <v>131</v>
      </c>
      <c r="M110" s="61"/>
      <c r="N110" s="32">
        <v>26</v>
      </c>
      <c r="O110" s="32">
        <v>50</v>
      </c>
      <c r="P110" s="32">
        <v>19</v>
      </c>
      <c r="Q110" s="32">
        <v>13</v>
      </c>
      <c r="R110" s="32">
        <v>0</v>
      </c>
      <c r="S110" s="32">
        <v>0</v>
      </c>
      <c r="T110" s="32">
        <v>0</v>
      </c>
      <c r="U110" s="32">
        <v>82</v>
      </c>
      <c r="V110" s="56">
        <v>190</v>
      </c>
      <c r="W110" s="57"/>
      <c r="Y110" s="3"/>
      <c r="Z110" s="6"/>
    </row>
    <row r="111" spans="1:26" x14ac:dyDescent="0.35">
      <c r="C111" s="70" t="s">
        <v>40</v>
      </c>
      <c r="D111" s="71"/>
      <c r="E111" s="71"/>
      <c r="F111" s="71"/>
      <c r="G111" s="71"/>
      <c r="H111" s="71"/>
      <c r="I111" s="71"/>
      <c r="J111" s="71"/>
      <c r="K111" s="71"/>
      <c r="L111" s="61">
        <v>9</v>
      </c>
      <c r="M111" s="61"/>
      <c r="N111" s="32">
        <v>0</v>
      </c>
      <c r="O111" s="32">
        <v>0</v>
      </c>
      <c r="P111" s="32">
        <v>0</v>
      </c>
      <c r="Q111" s="32">
        <v>0</v>
      </c>
      <c r="R111" s="32">
        <v>0</v>
      </c>
      <c r="S111" s="32">
        <v>0</v>
      </c>
      <c r="T111" s="32">
        <v>0</v>
      </c>
      <c r="U111" s="32">
        <v>3</v>
      </c>
      <c r="V111" s="56">
        <v>3</v>
      </c>
      <c r="W111" s="57"/>
      <c r="Y111" s="3"/>
      <c r="Z111" s="6"/>
    </row>
    <row r="112" spans="1:26" x14ac:dyDescent="0.35">
      <c r="C112" s="65" t="s">
        <v>41</v>
      </c>
      <c r="D112" s="66"/>
      <c r="E112" s="66"/>
      <c r="F112" s="66"/>
      <c r="G112" s="66"/>
      <c r="H112" s="66"/>
      <c r="I112" s="66"/>
      <c r="J112" s="66"/>
      <c r="K112" s="66"/>
      <c r="L112" s="61">
        <v>1</v>
      </c>
      <c r="M112" s="61"/>
      <c r="N112" s="32">
        <v>0</v>
      </c>
      <c r="O112" s="32">
        <v>0</v>
      </c>
      <c r="P112" s="32">
        <v>0</v>
      </c>
      <c r="Q112" s="32">
        <v>0</v>
      </c>
      <c r="R112" s="32">
        <v>0</v>
      </c>
      <c r="S112" s="32">
        <v>0</v>
      </c>
      <c r="T112" s="32">
        <v>0</v>
      </c>
      <c r="U112" s="32">
        <v>1</v>
      </c>
      <c r="V112" s="56">
        <v>1</v>
      </c>
      <c r="W112" s="57"/>
      <c r="Y112" s="3"/>
      <c r="Z112" s="6"/>
    </row>
    <row r="113" spans="1:26" x14ac:dyDescent="0.35">
      <c r="C113" s="70" t="s">
        <v>49</v>
      </c>
      <c r="D113" s="71"/>
      <c r="E113" s="71"/>
      <c r="F113" s="71"/>
      <c r="G113" s="71"/>
      <c r="H113" s="71"/>
      <c r="I113" s="71"/>
      <c r="J113" s="71"/>
      <c r="K113" s="71"/>
      <c r="L113" s="61">
        <v>1</v>
      </c>
      <c r="M113" s="61"/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>
        <v>0</v>
      </c>
      <c r="U113" s="32">
        <v>0</v>
      </c>
      <c r="V113" s="56">
        <v>0</v>
      </c>
      <c r="W113" s="57"/>
      <c r="Y113" s="3"/>
      <c r="Z113" s="6"/>
    </row>
    <row r="114" spans="1:26" x14ac:dyDescent="0.35">
      <c r="C114" s="65" t="s">
        <v>50</v>
      </c>
      <c r="D114" s="66"/>
      <c r="E114" s="66"/>
      <c r="F114" s="66"/>
      <c r="G114" s="66"/>
      <c r="H114" s="66"/>
      <c r="I114" s="66"/>
      <c r="J114" s="66"/>
      <c r="K114" s="66"/>
      <c r="L114" s="61">
        <v>0</v>
      </c>
      <c r="M114" s="61"/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56">
        <v>0</v>
      </c>
      <c r="W114" s="57"/>
      <c r="Y114" s="3"/>
      <c r="Z114" s="6"/>
    </row>
    <row r="115" spans="1:26" x14ac:dyDescent="0.35">
      <c r="C115" s="70" t="s">
        <v>4</v>
      </c>
      <c r="D115" s="71"/>
      <c r="E115" s="71"/>
      <c r="F115" s="71"/>
      <c r="G115" s="71"/>
      <c r="H115" s="71"/>
      <c r="I115" s="71"/>
      <c r="J115" s="71"/>
      <c r="K115" s="71"/>
      <c r="L115" s="61">
        <v>0</v>
      </c>
      <c r="M115" s="61"/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56">
        <v>0</v>
      </c>
      <c r="W115" s="57"/>
      <c r="Y115" s="3"/>
      <c r="Z115" s="6"/>
    </row>
    <row r="116" spans="1:26" x14ac:dyDescent="0.35">
      <c r="C116" s="65" t="s">
        <v>42</v>
      </c>
      <c r="D116" s="66"/>
      <c r="E116" s="66"/>
      <c r="F116" s="66"/>
      <c r="G116" s="66"/>
      <c r="H116" s="66"/>
      <c r="I116" s="66"/>
      <c r="J116" s="66"/>
      <c r="K116" s="66"/>
      <c r="L116" s="61">
        <v>0</v>
      </c>
      <c r="M116" s="61"/>
      <c r="N116" s="32">
        <v>2</v>
      </c>
      <c r="O116" s="32">
        <v>0</v>
      </c>
      <c r="P116" s="32">
        <v>4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56">
        <v>6</v>
      </c>
      <c r="W116" s="57"/>
      <c r="Y116" s="3"/>
      <c r="Z116" s="6"/>
    </row>
    <row r="117" spans="1:26" x14ac:dyDescent="0.35">
      <c r="C117" s="70" t="s">
        <v>43</v>
      </c>
      <c r="D117" s="71"/>
      <c r="E117" s="71"/>
      <c r="F117" s="71"/>
      <c r="G117" s="71"/>
      <c r="H117" s="71"/>
      <c r="I117" s="71"/>
      <c r="J117" s="71"/>
      <c r="K117" s="71"/>
      <c r="L117" s="61">
        <v>0</v>
      </c>
      <c r="M117" s="61"/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56">
        <v>0</v>
      </c>
      <c r="W117" s="57"/>
      <c r="Y117" s="3"/>
      <c r="Z117" s="6"/>
    </row>
    <row r="118" spans="1:26" x14ac:dyDescent="0.35">
      <c r="C118" s="65" t="s">
        <v>44</v>
      </c>
      <c r="D118" s="66"/>
      <c r="E118" s="66"/>
      <c r="F118" s="66"/>
      <c r="G118" s="66"/>
      <c r="H118" s="66"/>
      <c r="I118" s="66"/>
      <c r="J118" s="66"/>
      <c r="K118" s="66"/>
      <c r="L118" s="61">
        <v>791</v>
      </c>
      <c r="M118" s="61"/>
      <c r="N118" s="32">
        <v>469</v>
      </c>
      <c r="O118" s="32">
        <v>12</v>
      </c>
      <c r="P118" s="32">
        <v>27</v>
      </c>
      <c r="Q118" s="32">
        <v>111</v>
      </c>
      <c r="R118" s="32">
        <v>44</v>
      </c>
      <c r="S118" s="32">
        <v>0</v>
      </c>
      <c r="T118" s="32">
        <v>84</v>
      </c>
      <c r="U118" s="32">
        <v>189</v>
      </c>
      <c r="V118" s="56">
        <v>936</v>
      </c>
      <c r="W118" s="57"/>
      <c r="Y118" s="3"/>
      <c r="Z118" s="6"/>
    </row>
    <row r="119" spans="1:26" x14ac:dyDescent="0.35">
      <c r="C119" s="65" t="s">
        <v>11</v>
      </c>
      <c r="D119" s="66"/>
      <c r="E119" s="66"/>
      <c r="F119" s="66"/>
      <c r="G119" s="66"/>
      <c r="H119" s="66"/>
      <c r="I119" s="66"/>
      <c r="J119" s="66"/>
      <c r="K119" s="66"/>
      <c r="L119" s="61">
        <v>1</v>
      </c>
      <c r="M119" s="61"/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56">
        <v>0</v>
      </c>
      <c r="W119" s="57"/>
      <c r="Y119" s="3"/>
      <c r="Z119" s="6"/>
    </row>
    <row r="120" spans="1:26" x14ac:dyDescent="0.35">
      <c r="C120" s="70" t="s">
        <v>46</v>
      </c>
      <c r="D120" s="71"/>
      <c r="E120" s="71"/>
      <c r="F120" s="71"/>
      <c r="G120" s="71"/>
      <c r="H120" s="71"/>
      <c r="I120" s="71"/>
      <c r="J120" s="71"/>
      <c r="K120" s="71"/>
      <c r="L120" s="61">
        <v>4</v>
      </c>
      <c r="M120" s="61"/>
      <c r="N120" s="32">
        <v>2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56">
        <v>2</v>
      </c>
      <c r="W120" s="57"/>
      <c r="Y120" s="3"/>
      <c r="Z120" s="6"/>
    </row>
    <row r="121" spans="1:26" x14ac:dyDescent="0.35">
      <c r="C121" s="65" t="s">
        <v>47</v>
      </c>
      <c r="D121" s="66"/>
      <c r="E121" s="66"/>
      <c r="F121" s="66"/>
      <c r="G121" s="66"/>
      <c r="H121" s="66"/>
      <c r="I121" s="66"/>
      <c r="J121" s="66"/>
      <c r="K121" s="66"/>
      <c r="L121" s="61">
        <v>0</v>
      </c>
      <c r="M121" s="61"/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56">
        <v>0</v>
      </c>
      <c r="W121" s="57"/>
      <c r="Y121" s="3"/>
      <c r="Z121" s="6"/>
    </row>
    <row r="122" spans="1:26" ht="15" thickBot="1" x14ac:dyDescent="0.4">
      <c r="C122" s="59" t="s">
        <v>48</v>
      </c>
      <c r="D122" s="60"/>
      <c r="E122" s="60"/>
      <c r="F122" s="60"/>
      <c r="G122" s="60"/>
      <c r="H122" s="60"/>
      <c r="I122" s="60"/>
      <c r="J122" s="60"/>
      <c r="K122" s="60"/>
      <c r="L122" s="61">
        <v>0</v>
      </c>
      <c r="M122" s="61"/>
      <c r="N122" s="32">
        <v>0</v>
      </c>
      <c r="O122" s="32">
        <v>0</v>
      </c>
      <c r="P122" s="32">
        <v>0</v>
      </c>
      <c r="Q122" s="32">
        <v>0</v>
      </c>
      <c r="R122" s="32">
        <v>0</v>
      </c>
      <c r="S122" s="32">
        <v>0</v>
      </c>
      <c r="T122" s="32">
        <v>0</v>
      </c>
      <c r="U122" s="32">
        <v>1</v>
      </c>
      <c r="V122" s="56">
        <v>1</v>
      </c>
      <c r="W122" s="57"/>
      <c r="Y122" s="3"/>
      <c r="Z122" s="6"/>
    </row>
    <row r="123" spans="1:26" ht="15" thickBot="1" x14ac:dyDescent="0.4">
      <c r="C123" s="109" t="s">
        <v>1</v>
      </c>
      <c r="D123" s="110"/>
      <c r="E123" s="110"/>
      <c r="F123" s="110"/>
      <c r="G123" s="110"/>
      <c r="H123" s="110"/>
      <c r="I123" s="110"/>
      <c r="J123" s="110"/>
      <c r="K123" s="110"/>
      <c r="L123" s="72">
        <v>12423</v>
      </c>
      <c r="M123" s="72"/>
      <c r="N123" s="33">
        <v>2441</v>
      </c>
      <c r="O123" s="33">
        <v>1507</v>
      </c>
      <c r="P123" s="33">
        <v>1490</v>
      </c>
      <c r="Q123" s="33">
        <v>560</v>
      </c>
      <c r="R123" s="33">
        <v>44</v>
      </c>
      <c r="S123" s="33">
        <v>0</v>
      </c>
      <c r="T123" s="33">
        <v>84</v>
      </c>
      <c r="U123" s="33">
        <v>6405</v>
      </c>
      <c r="V123" s="72">
        <v>12531</v>
      </c>
      <c r="W123" s="73"/>
      <c r="Y123" s="3"/>
      <c r="Z123" s="6"/>
    </row>
    <row r="124" spans="1:26" x14ac:dyDescent="0.35">
      <c r="A124" s="34"/>
      <c r="B124" s="34"/>
      <c r="C124" s="34"/>
      <c r="D124" s="34"/>
      <c r="E124" s="34"/>
      <c r="F124" s="34"/>
      <c r="G124" s="34"/>
      <c r="H124" s="34"/>
      <c r="I124" s="34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</row>
    <row r="148" spans="1:25" ht="15" thickBot="1" x14ac:dyDescent="0.4"/>
    <row r="149" spans="1:25" ht="31.5" customHeight="1" x14ac:dyDescent="0.35">
      <c r="D149" s="142" t="s">
        <v>2</v>
      </c>
      <c r="E149" s="111"/>
      <c r="F149" s="111"/>
      <c r="G149" s="111"/>
      <c r="H149" s="111"/>
      <c r="I149" s="111"/>
      <c r="J149" s="111"/>
      <c r="K149" s="111"/>
      <c r="L149" s="111" t="s">
        <v>3</v>
      </c>
      <c r="M149" s="111"/>
      <c r="N149" s="128" t="s">
        <v>89</v>
      </c>
      <c r="O149" s="128"/>
      <c r="P149" s="128"/>
      <c r="Q149" s="67" t="s">
        <v>90</v>
      </c>
      <c r="R149" s="68"/>
      <c r="S149" s="69"/>
    </row>
    <row r="150" spans="1:25" ht="15" thickBot="1" x14ac:dyDescent="0.4">
      <c r="D150" s="218" t="s">
        <v>88</v>
      </c>
      <c r="E150" s="219"/>
      <c r="F150" s="219"/>
      <c r="G150" s="219"/>
      <c r="H150" s="219"/>
      <c r="I150" s="219"/>
      <c r="J150" s="219"/>
      <c r="K150" s="219"/>
      <c r="L150" s="217">
        <f>Arkusz14!B2</f>
        <v>7</v>
      </c>
      <c r="M150" s="217"/>
      <c r="N150" s="217">
        <f>Arkusz14!B3</f>
        <v>12</v>
      </c>
      <c r="O150" s="217"/>
      <c r="P150" s="217"/>
      <c r="Q150" s="112">
        <f>Arkusz14!B4</f>
        <v>0</v>
      </c>
      <c r="R150" s="113"/>
      <c r="S150" s="114"/>
    </row>
    <row r="151" spans="1:25" x14ac:dyDescent="0.3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</row>
    <row r="152" spans="1:25" x14ac:dyDescent="0.35">
      <c r="A152" s="58" t="s">
        <v>125</v>
      </c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</row>
    <row r="153" spans="1:25" x14ac:dyDescent="0.35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</row>
    <row r="154" spans="1:25" x14ac:dyDescent="0.35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</row>
    <row r="155" spans="1:25" x14ac:dyDescent="0.35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</row>
    <row r="156" spans="1:25" x14ac:dyDescent="0.35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</row>
    <row r="157" spans="1:25" x14ac:dyDescent="0.35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</row>
    <row r="159" spans="1:25" x14ac:dyDescent="0.35">
      <c r="A159" s="64" t="s">
        <v>147</v>
      </c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</row>
    <row r="160" spans="1:25" ht="15" thickBot="1" x14ac:dyDescent="0.4"/>
    <row r="161" spans="1:25" x14ac:dyDescent="0.35">
      <c r="G161" s="210" t="s">
        <v>23</v>
      </c>
      <c r="H161" s="211"/>
      <c r="I161" s="211"/>
      <c r="J161" s="211"/>
      <c r="K161" s="83" t="s">
        <v>8</v>
      </c>
      <c r="L161" s="108"/>
    </row>
    <row r="162" spans="1:25" x14ac:dyDescent="0.35">
      <c r="G162" s="92" t="s">
        <v>13</v>
      </c>
      <c r="H162" s="93"/>
      <c r="I162" s="93"/>
      <c r="J162" s="93"/>
      <c r="K162" s="56">
        <v>1396</v>
      </c>
      <c r="L162" s="57"/>
    </row>
    <row r="163" spans="1:25" x14ac:dyDescent="0.35">
      <c r="G163" s="54" t="s">
        <v>14</v>
      </c>
      <c r="H163" s="55"/>
      <c r="I163" s="55"/>
      <c r="J163" s="55"/>
      <c r="K163" s="56">
        <v>634</v>
      </c>
      <c r="L163" s="57"/>
    </row>
    <row r="164" spans="1:25" ht="14.65" customHeight="1" x14ac:dyDescent="0.35">
      <c r="G164" s="92" t="s">
        <v>15</v>
      </c>
      <c r="H164" s="93"/>
      <c r="I164" s="93"/>
      <c r="J164" s="93"/>
      <c r="K164" s="56">
        <v>225</v>
      </c>
      <c r="L164" s="57"/>
    </row>
    <row r="165" spans="1:25" ht="14.65" customHeight="1" x14ac:dyDescent="0.35">
      <c r="G165" s="54" t="s">
        <v>83</v>
      </c>
      <c r="H165" s="55"/>
      <c r="I165" s="55"/>
      <c r="J165" s="55"/>
      <c r="K165" s="56">
        <v>396</v>
      </c>
      <c r="L165" s="57"/>
    </row>
    <row r="166" spans="1:25" ht="14.65" customHeight="1" x14ac:dyDescent="0.35">
      <c r="G166" s="92" t="s">
        <v>84</v>
      </c>
      <c r="H166" s="93"/>
      <c r="I166" s="93"/>
      <c r="J166" s="93"/>
      <c r="K166" s="56">
        <v>0</v>
      </c>
      <c r="L166" s="57"/>
    </row>
    <row r="167" spans="1:25" ht="14.65" customHeight="1" x14ac:dyDescent="0.35">
      <c r="G167" s="54" t="s">
        <v>94</v>
      </c>
      <c r="H167" s="55"/>
      <c r="I167" s="55"/>
      <c r="J167" s="55"/>
      <c r="K167" s="56">
        <v>0</v>
      </c>
      <c r="L167" s="57"/>
    </row>
    <row r="168" spans="1:25" ht="14.65" customHeight="1" x14ac:dyDescent="0.35">
      <c r="G168" s="92" t="s">
        <v>16</v>
      </c>
      <c r="H168" s="93"/>
      <c r="I168" s="93"/>
      <c r="J168" s="93"/>
      <c r="K168" s="56">
        <v>130</v>
      </c>
      <c r="L168" s="57"/>
    </row>
    <row r="169" spans="1:25" ht="14.65" customHeight="1" x14ac:dyDescent="0.35">
      <c r="G169" s="54" t="s">
        <v>17</v>
      </c>
      <c r="H169" s="55"/>
      <c r="I169" s="55"/>
      <c r="J169" s="55"/>
      <c r="K169" s="56">
        <v>126</v>
      </c>
      <c r="L169" s="57"/>
    </row>
    <row r="170" spans="1:25" ht="14.65" customHeight="1" x14ac:dyDescent="0.35">
      <c r="G170" s="92" t="s">
        <v>18</v>
      </c>
      <c r="H170" s="93"/>
      <c r="I170" s="93"/>
      <c r="J170" s="93"/>
      <c r="K170" s="56">
        <v>24</v>
      </c>
      <c r="L170" s="57"/>
    </row>
    <row r="171" spans="1:25" ht="14.65" customHeight="1" x14ac:dyDescent="0.35">
      <c r="G171" s="54" t="s">
        <v>19</v>
      </c>
      <c r="H171" s="55"/>
      <c r="I171" s="55"/>
      <c r="J171" s="55"/>
      <c r="K171" s="56">
        <v>32</v>
      </c>
      <c r="L171" s="57"/>
    </row>
    <row r="172" spans="1:25" ht="14.65" customHeight="1" x14ac:dyDescent="0.35">
      <c r="G172" s="92" t="s">
        <v>85</v>
      </c>
      <c r="H172" s="93"/>
      <c r="I172" s="93"/>
      <c r="J172" s="93"/>
      <c r="K172" s="56">
        <v>1095</v>
      </c>
      <c r="L172" s="57"/>
    </row>
    <row r="173" spans="1:25" s="53" customFormat="1" ht="15" thickBot="1" x14ac:dyDescent="0.4">
      <c r="G173" s="54" t="s">
        <v>174</v>
      </c>
      <c r="H173" s="55"/>
      <c r="I173" s="55"/>
      <c r="J173" s="55"/>
      <c r="K173" s="56">
        <v>1520</v>
      </c>
      <c r="L173" s="57"/>
      <c r="Y173" s="6"/>
    </row>
    <row r="174" spans="1:25" ht="15" thickBot="1" x14ac:dyDescent="0.4">
      <c r="G174" s="74" t="s">
        <v>1</v>
      </c>
      <c r="H174" s="75"/>
      <c r="I174" s="75"/>
      <c r="J174" s="75"/>
      <c r="K174" s="90">
        <f>SUM(K162:L173)</f>
        <v>5578</v>
      </c>
      <c r="L174" s="91"/>
    </row>
    <row r="176" spans="1:25" x14ac:dyDescent="0.35">
      <c r="A176" s="58" t="s">
        <v>125</v>
      </c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</row>
    <row r="177" spans="1:25" x14ac:dyDescent="0.35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</row>
    <row r="178" spans="1:25" x14ac:dyDescent="0.35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</row>
    <row r="179" spans="1:25" x14ac:dyDescent="0.35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</row>
    <row r="180" spans="1:25" x14ac:dyDescent="0.35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</row>
    <row r="181" spans="1:25" x14ac:dyDescent="0.35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</row>
    <row r="182" spans="1:25" x14ac:dyDescent="0.35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</row>
    <row r="183" spans="1:25" x14ac:dyDescent="0.35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</row>
    <row r="186" spans="1:25" x14ac:dyDescent="0.35">
      <c r="A186" s="10" t="s">
        <v>148</v>
      </c>
      <c r="B186" s="10"/>
      <c r="C186" s="10"/>
      <c r="D186" s="10"/>
      <c r="E186" s="10"/>
      <c r="F186" s="10"/>
    </row>
    <row r="187" spans="1:25" ht="15" thickBot="1" x14ac:dyDescent="0.4"/>
    <row r="188" spans="1:25" x14ac:dyDescent="0.35">
      <c r="D188" s="154" t="s">
        <v>31</v>
      </c>
      <c r="E188" s="83"/>
      <c r="F188" s="83"/>
      <c r="G188" s="83"/>
      <c r="H188" s="83" t="s">
        <v>3</v>
      </c>
      <c r="I188" s="83"/>
      <c r="J188" s="83"/>
      <c r="K188" s="83" t="s">
        <v>22</v>
      </c>
      <c r="L188" s="83"/>
      <c r="M188" s="108"/>
    </row>
    <row r="189" spans="1:25" x14ac:dyDescent="0.35">
      <c r="D189" s="252" t="s">
        <v>20</v>
      </c>
      <c r="E189" s="253"/>
      <c r="F189" s="253"/>
      <c r="G189" s="253"/>
      <c r="H189" s="56">
        <v>2841</v>
      </c>
      <c r="I189" s="56"/>
      <c r="J189" s="56"/>
      <c r="K189" s="56">
        <v>2440</v>
      </c>
      <c r="L189" s="56"/>
      <c r="M189" s="57"/>
    </row>
    <row r="190" spans="1:25" x14ac:dyDescent="0.35">
      <c r="D190" s="254" t="s">
        <v>144</v>
      </c>
      <c r="E190" s="255"/>
      <c r="F190" s="255"/>
      <c r="G190" s="255"/>
      <c r="H190" s="56">
        <v>81</v>
      </c>
      <c r="I190" s="56"/>
      <c r="J190" s="56"/>
      <c r="K190" s="56">
        <v>77</v>
      </c>
      <c r="L190" s="56"/>
      <c r="M190" s="57"/>
    </row>
    <row r="191" spans="1:25" ht="15" thickBot="1" x14ac:dyDescent="0.4">
      <c r="D191" s="106" t="s">
        <v>21</v>
      </c>
      <c r="E191" s="107"/>
      <c r="F191" s="107"/>
      <c r="G191" s="107"/>
      <c r="H191" s="56">
        <v>514</v>
      </c>
      <c r="I191" s="56"/>
      <c r="J191" s="56"/>
      <c r="K191" s="56">
        <v>483</v>
      </c>
      <c r="L191" s="56"/>
      <c r="M191" s="57"/>
    </row>
    <row r="192" spans="1:25" ht="15" thickBot="1" x14ac:dyDescent="0.4">
      <c r="D192" s="101" t="s">
        <v>1</v>
      </c>
      <c r="E192" s="102"/>
      <c r="F192" s="102"/>
      <c r="G192" s="102"/>
      <c r="H192" s="90">
        <f>SUM(H189:J191)</f>
        <v>3436</v>
      </c>
      <c r="I192" s="90"/>
      <c r="J192" s="90"/>
      <c r="K192" s="90">
        <f>SUM(K189:M191)</f>
        <v>3000</v>
      </c>
      <c r="L192" s="90"/>
      <c r="M192" s="91"/>
    </row>
    <row r="193" spans="4:29" x14ac:dyDescent="0.35">
      <c r="D193" s="36"/>
      <c r="E193" s="36"/>
      <c r="F193" s="36"/>
      <c r="G193" s="36"/>
      <c r="H193" s="37"/>
      <c r="I193" s="37"/>
      <c r="J193" s="37"/>
      <c r="K193" s="37"/>
      <c r="L193" s="37"/>
      <c r="M193" s="37"/>
    </row>
    <row r="194" spans="4:29" x14ac:dyDescent="0.35">
      <c r="D194" s="36"/>
      <c r="E194" s="36"/>
      <c r="F194" s="36"/>
      <c r="G194" s="36"/>
      <c r="H194" s="37"/>
      <c r="I194" s="37"/>
      <c r="J194" s="37"/>
      <c r="K194" s="37"/>
      <c r="L194" s="37"/>
      <c r="M194" s="37"/>
    </row>
    <row r="195" spans="4:29" x14ac:dyDescent="0.35">
      <c r="D195" s="36"/>
      <c r="E195" s="36"/>
      <c r="F195" s="36"/>
      <c r="G195" s="36"/>
      <c r="H195" s="37"/>
      <c r="I195" s="37"/>
      <c r="J195" s="37"/>
      <c r="K195" s="37"/>
      <c r="L195" s="37"/>
      <c r="M195" s="37"/>
    </row>
    <row r="196" spans="4:29" x14ac:dyDescent="0.35"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4:29" x14ac:dyDescent="0.35"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4:29" x14ac:dyDescent="0.35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4:29" x14ac:dyDescent="0.35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4:29" x14ac:dyDescent="0.35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4:29" x14ac:dyDescent="0.35">
      <c r="D201" s="38"/>
      <c r="E201" s="38"/>
      <c r="F201" s="38"/>
      <c r="G201" s="38"/>
      <c r="H201" s="38"/>
      <c r="I201" s="38"/>
      <c r="J201" s="38"/>
      <c r="K201" s="38"/>
      <c r="L201" s="38"/>
      <c r="M201" s="38"/>
    </row>
    <row r="202" spans="4:29" x14ac:dyDescent="0.35"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3" spans="4:29" x14ac:dyDescent="0.35"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4:29" x14ac:dyDescent="0.35">
      <c r="D204" s="38"/>
      <c r="E204" s="38"/>
      <c r="F204" s="38"/>
      <c r="G204" s="38"/>
      <c r="H204" s="38"/>
      <c r="I204" s="38"/>
      <c r="J204" s="38"/>
      <c r="K204" s="38"/>
      <c r="L204" s="38"/>
      <c r="M204" s="38"/>
    </row>
    <row r="205" spans="4:29" x14ac:dyDescent="0.35"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AC205" s="25"/>
    </row>
    <row r="206" spans="4:29" x14ac:dyDescent="0.35">
      <c r="D206" s="38"/>
      <c r="E206" s="38"/>
      <c r="F206" s="38"/>
      <c r="G206" s="38"/>
      <c r="H206" s="38"/>
      <c r="I206" s="38"/>
      <c r="J206" s="38"/>
      <c r="K206" s="38"/>
      <c r="L206" s="38"/>
      <c r="M206" s="38"/>
    </row>
    <row r="207" spans="4:29" x14ac:dyDescent="0.35">
      <c r="D207" s="38"/>
      <c r="E207" s="38"/>
      <c r="F207" s="38"/>
      <c r="G207" s="38"/>
      <c r="H207" s="38"/>
      <c r="I207" s="38"/>
      <c r="J207" s="38"/>
      <c r="K207" s="38"/>
      <c r="L207" s="38"/>
      <c r="M207" s="38"/>
    </row>
    <row r="208" spans="4:29" x14ac:dyDescent="0.35">
      <c r="D208" s="38"/>
      <c r="E208" s="38"/>
      <c r="F208" s="38"/>
      <c r="G208" s="38"/>
      <c r="H208" s="38"/>
      <c r="I208" s="38"/>
      <c r="J208" s="38"/>
      <c r="K208" s="38"/>
      <c r="L208" s="38"/>
      <c r="M208" s="38"/>
    </row>
    <row r="211" spans="1:25" x14ac:dyDescent="0.35">
      <c r="A211" s="58" t="s">
        <v>125</v>
      </c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</row>
    <row r="212" spans="1:25" x14ac:dyDescent="0.35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</row>
    <row r="213" spans="1:25" x14ac:dyDescent="0.35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</row>
    <row r="214" spans="1:25" x14ac:dyDescent="0.35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</row>
    <row r="215" spans="1:25" x14ac:dyDescent="0.35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</row>
    <row r="216" spans="1:25" x14ac:dyDescent="0.35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</row>
    <row r="217" spans="1:25" x14ac:dyDescent="0.35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</row>
    <row r="218" spans="1:25" x14ac:dyDescent="0.35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</row>
    <row r="221" spans="1:25" x14ac:dyDescent="0.35">
      <c r="A221" s="10" t="s">
        <v>149</v>
      </c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25" x14ac:dyDescent="0.3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25" ht="15" thickBot="1" x14ac:dyDescent="0.4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25" x14ac:dyDescent="0.35">
      <c r="D224" s="96" t="s">
        <v>52</v>
      </c>
      <c r="E224" s="97"/>
      <c r="F224" s="97"/>
      <c r="G224" s="103" t="str">
        <f>CONCATENATE(Arkusz18!A2," - ",Arkusz18!B2," r.")</f>
        <v>01.07.2020 - 31.07.2020 r.</v>
      </c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4"/>
    </row>
    <row r="225" spans="1:18" ht="31.5" customHeight="1" x14ac:dyDescent="0.35">
      <c r="D225" s="98"/>
      <c r="E225" s="99"/>
      <c r="F225" s="99"/>
      <c r="G225" s="100" t="s">
        <v>68</v>
      </c>
      <c r="H225" s="100"/>
      <c r="I225" s="100"/>
      <c r="J225" s="100" t="s">
        <v>93</v>
      </c>
      <c r="K225" s="100"/>
      <c r="L225" s="100"/>
      <c r="M225" s="100" t="s">
        <v>67</v>
      </c>
      <c r="N225" s="100"/>
      <c r="O225" s="100"/>
      <c r="P225" s="100" t="s">
        <v>92</v>
      </c>
      <c r="Q225" s="100"/>
      <c r="R225" s="105"/>
    </row>
    <row r="226" spans="1:18" x14ac:dyDescent="0.35">
      <c r="D226" s="256" t="s">
        <v>91</v>
      </c>
      <c r="E226" s="257"/>
      <c r="F226" s="257"/>
      <c r="G226" s="263">
        <f>Arkusz16!A2</f>
        <v>0</v>
      </c>
      <c r="H226" s="263"/>
      <c r="I226" s="263"/>
      <c r="J226" s="263">
        <f>Arkusz16!A3</f>
        <v>0</v>
      </c>
      <c r="K226" s="263"/>
      <c r="L226" s="263"/>
      <c r="M226" s="263">
        <f>Arkusz16!A4</f>
        <v>0</v>
      </c>
      <c r="N226" s="263"/>
      <c r="O226" s="263"/>
      <c r="P226" s="263">
        <f>Arkusz16!A5</f>
        <v>0</v>
      </c>
      <c r="Q226" s="263"/>
      <c r="R226" s="263"/>
    </row>
    <row r="227" spans="1:18" x14ac:dyDescent="0.35">
      <c r="D227" s="258" t="s">
        <v>54</v>
      </c>
      <c r="E227" s="259"/>
      <c r="F227" s="259"/>
      <c r="G227" s="260">
        <f>Arkusz16!A6</f>
        <v>16</v>
      </c>
      <c r="H227" s="260"/>
      <c r="I227" s="260"/>
      <c r="J227" s="266">
        <f>Arkusz16!A7</f>
        <v>1</v>
      </c>
      <c r="K227" s="267"/>
      <c r="L227" s="268"/>
      <c r="M227" s="266">
        <f>Arkusz16!A8</f>
        <v>0</v>
      </c>
      <c r="N227" s="267"/>
      <c r="O227" s="268"/>
      <c r="P227" s="266">
        <f>Arkusz16!A9</f>
        <v>3</v>
      </c>
      <c r="Q227" s="267"/>
      <c r="R227" s="268"/>
    </row>
    <row r="228" spans="1:18" ht="15" thickBot="1" x14ac:dyDescent="0.4">
      <c r="D228" s="116" t="s">
        <v>55</v>
      </c>
      <c r="E228" s="117"/>
      <c r="F228" s="117"/>
      <c r="G228" s="118">
        <f>Arkusz16!A10</f>
        <v>2</v>
      </c>
      <c r="H228" s="118"/>
      <c r="I228" s="118"/>
      <c r="J228" s="118">
        <f>Arkusz16!A11</f>
        <v>0</v>
      </c>
      <c r="K228" s="118"/>
      <c r="L228" s="118"/>
      <c r="M228" s="118">
        <f>Arkusz16!A12</f>
        <v>0</v>
      </c>
      <c r="N228" s="118"/>
      <c r="O228" s="118"/>
      <c r="P228" s="118">
        <f>Arkusz16!A13</f>
        <v>1</v>
      </c>
      <c r="Q228" s="118"/>
      <c r="R228" s="118"/>
    </row>
    <row r="229" spans="1:18" ht="15" thickBot="1" x14ac:dyDescent="0.4">
      <c r="D229" s="261" t="s">
        <v>53</v>
      </c>
      <c r="E229" s="262"/>
      <c r="F229" s="262"/>
      <c r="G229" s="94">
        <f>SUM(G226:I228)</f>
        <v>18</v>
      </c>
      <c r="H229" s="94"/>
      <c r="I229" s="94"/>
      <c r="J229" s="94">
        <f t="shared" ref="J229" si="0">SUM(J226:L228)</f>
        <v>1</v>
      </c>
      <c r="K229" s="94"/>
      <c r="L229" s="94"/>
      <c r="M229" s="94">
        <f t="shared" ref="M229" si="1">SUM(M226:O228)</f>
        <v>0</v>
      </c>
      <c r="N229" s="94"/>
      <c r="O229" s="94"/>
      <c r="P229" s="94">
        <f t="shared" ref="P229" si="2">SUM(P226:R228)</f>
        <v>4</v>
      </c>
      <c r="Q229" s="94"/>
      <c r="R229" s="95"/>
    </row>
    <row r="230" spans="1:18" x14ac:dyDescent="0.35">
      <c r="A230" s="39"/>
      <c r="B230" s="39"/>
      <c r="C230" s="39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</row>
    <row r="232" spans="1:18" ht="15" thickBot="1" x14ac:dyDescent="0.4"/>
    <row r="233" spans="1:18" x14ac:dyDescent="0.35">
      <c r="D233" s="96" t="s">
        <v>52</v>
      </c>
      <c r="E233" s="97"/>
      <c r="F233" s="97"/>
      <c r="G233" s="103" t="str">
        <f>CONCATENATE(Arkusz18!C2," - ",Arkusz18!B2," r.")</f>
        <v>01.01.2020 - 31.07.2020 r.</v>
      </c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4"/>
    </row>
    <row r="234" spans="1:18" ht="32.25" customHeight="1" x14ac:dyDescent="0.35">
      <c r="D234" s="98"/>
      <c r="E234" s="99"/>
      <c r="F234" s="99"/>
      <c r="G234" s="100" t="s">
        <v>68</v>
      </c>
      <c r="H234" s="100"/>
      <c r="I234" s="100"/>
      <c r="J234" s="100" t="s">
        <v>93</v>
      </c>
      <c r="K234" s="100"/>
      <c r="L234" s="100"/>
      <c r="M234" s="100" t="s">
        <v>67</v>
      </c>
      <c r="N234" s="100"/>
      <c r="O234" s="100"/>
      <c r="P234" s="100" t="s">
        <v>92</v>
      </c>
      <c r="Q234" s="100"/>
      <c r="R234" s="105"/>
    </row>
    <row r="235" spans="1:18" x14ac:dyDescent="0.35">
      <c r="D235" s="256" t="s">
        <v>91</v>
      </c>
      <c r="E235" s="257"/>
      <c r="F235" s="257"/>
      <c r="G235" s="263">
        <f>Arkusz17!A2</f>
        <v>0</v>
      </c>
      <c r="H235" s="263"/>
      <c r="I235" s="263"/>
      <c r="J235" s="263">
        <f>Arkusz17!A3</f>
        <v>0</v>
      </c>
      <c r="K235" s="263"/>
      <c r="L235" s="263"/>
      <c r="M235" s="263">
        <f>Arkusz17!A4</f>
        <v>0</v>
      </c>
      <c r="N235" s="263"/>
      <c r="O235" s="263"/>
      <c r="P235" s="263">
        <f>Arkusz17!A5</f>
        <v>0</v>
      </c>
      <c r="Q235" s="263"/>
      <c r="R235" s="263"/>
    </row>
    <row r="236" spans="1:18" x14ac:dyDescent="0.35">
      <c r="D236" s="258" t="s">
        <v>54</v>
      </c>
      <c r="E236" s="259"/>
      <c r="F236" s="259"/>
      <c r="G236" s="260">
        <f>Arkusz17!A6</f>
        <v>2673</v>
      </c>
      <c r="H236" s="260"/>
      <c r="I236" s="260"/>
      <c r="J236" s="260">
        <f>Arkusz17!A7</f>
        <v>18</v>
      </c>
      <c r="K236" s="260"/>
      <c r="L236" s="260"/>
      <c r="M236" s="260">
        <f>Arkusz17!A8</f>
        <v>0</v>
      </c>
      <c r="N236" s="260"/>
      <c r="O236" s="260"/>
      <c r="P236" s="260">
        <f>Arkusz17!A9</f>
        <v>10</v>
      </c>
      <c r="Q236" s="260"/>
      <c r="R236" s="260"/>
    </row>
    <row r="237" spans="1:18" ht="15" thickBot="1" x14ac:dyDescent="0.4">
      <c r="D237" s="116" t="s">
        <v>55</v>
      </c>
      <c r="E237" s="117"/>
      <c r="F237" s="117"/>
      <c r="G237" s="118">
        <f>Arkusz17!A10</f>
        <v>945</v>
      </c>
      <c r="H237" s="118"/>
      <c r="I237" s="118"/>
      <c r="J237" s="118">
        <f>Arkusz17!A11</f>
        <v>4</v>
      </c>
      <c r="K237" s="118"/>
      <c r="L237" s="118"/>
      <c r="M237" s="118">
        <f>Arkusz17!A12</f>
        <v>15</v>
      </c>
      <c r="N237" s="118"/>
      <c r="O237" s="118"/>
      <c r="P237" s="118">
        <f>Arkusz17!A13</f>
        <v>12</v>
      </c>
      <c r="Q237" s="118"/>
      <c r="R237" s="118"/>
    </row>
    <row r="238" spans="1:18" ht="15" thickBot="1" x14ac:dyDescent="0.4">
      <c r="D238" s="261" t="s">
        <v>53</v>
      </c>
      <c r="E238" s="262"/>
      <c r="F238" s="262"/>
      <c r="G238" s="94">
        <f>SUM(G235:I237)</f>
        <v>3618</v>
      </c>
      <c r="H238" s="94"/>
      <c r="I238" s="94"/>
      <c r="J238" s="94">
        <f t="shared" ref="J238" si="3">SUM(J235:L237)</f>
        <v>22</v>
      </c>
      <c r="K238" s="94"/>
      <c r="L238" s="94"/>
      <c r="M238" s="94">
        <f t="shared" ref="M238" si="4">SUM(M235:O237)</f>
        <v>15</v>
      </c>
      <c r="N238" s="94"/>
      <c r="O238" s="94"/>
      <c r="P238" s="94">
        <f t="shared" ref="P238" si="5">SUM(P235:R237)</f>
        <v>22</v>
      </c>
      <c r="Q238" s="94"/>
      <c r="R238" s="95"/>
    </row>
    <row r="241" spans="1:25" x14ac:dyDescent="0.35">
      <c r="A241" s="58" t="s">
        <v>125</v>
      </c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</row>
    <row r="242" spans="1:25" x14ac:dyDescent="0.35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</row>
    <row r="243" spans="1:25" x14ac:dyDescent="0.35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</row>
    <row r="244" spans="1:25" x14ac:dyDescent="0.35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</row>
    <row r="245" spans="1:25" x14ac:dyDescent="0.35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</row>
    <row r="246" spans="1:25" x14ac:dyDescent="0.35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</row>
    <row r="247" spans="1:25" x14ac:dyDescent="0.35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</row>
    <row r="248" spans="1:25" x14ac:dyDescent="0.35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</row>
    <row r="249" spans="1:25" x14ac:dyDescent="0.35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</row>
    <row r="252" spans="1:25" ht="18" x14ac:dyDescent="0.35">
      <c r="A252" s="8" t="s">
        <v>70</v>
      </c>
      <c r="F252" s="9"/>
    </row>
    <row r="253" spans="1:25" x14ac:dyDescent="0.35">
      <c r="F253" s="9"/>
    </row>
    <row r="254" spans="1:25" x14ac:dyDescent="0.35">
      <c r="A254" s="179" t="s">
        <v>150</v>
      </c>
      <c r="B254" s="179"/>
      <c r="C254" s="179"/>
      <c r="D254" s="179"/>
      <c r="E254" s="179"/>
      <c r="F254" s="179"/>
      <c r="G254" s="179"/>
      <c r="H254" s="179"/>
      <c r="I254" s="179"/>
      <c r="J254" s="179"/>
      <c r="K254" s="179"/>
      <c r="L254" s="179"/>
      <c r="M254" s="179"/>
      <c r="N254" s="179"/>
      <c r="O254" s="179"/>
      <c r="P254" s="179"/>
      <c r="Q254" s="179"/>
      <c r="R254" s="179"/>
      <c r="S254" s="179"/>
      <c r="T254" s="179"/>
      <c r="U254" s="179"/>
    </row>
    <row r="255" spans="1:25" x14ac:dyDescent="0.3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</row>
    <row r="256" spans="1:25" ht="15" thickBot="1" x14ac:dyDescent="0.4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</row>
    <row r="257" spans="3:22" x14ac:dyDescent="0.35">
      <c r="C257" s="190" t="s">
        <v>0</v>
      </c>
      <c r="D257" s="191"/>
      <c r="E257" s="191"/>
      <c r="F257" s="191"/>
      <c r="G257" s="269" t="str">
        <f>CONCATENATE(Arkusz18!A2," - ",Arkusz18!B2," r.")</f>
        <v>01.07.2020 - 31.07.2020 r.</v>
      </c>
      <c r="H257" s="270"/>
      <c r="I257" s="270"/>
      <c r="J257" s="270"/>
      <c r="K257" s="270"/>
      <c r="L257" s="270"/>
      <c r="M257" s="270"/>
      <c r="N257" s="270"/>
      <c r="O257" s="270"/>
      <c r="P257" s="270"/>
      <c r="Q257" s="270"/>
      <c r="R257" s="270"/>
      <c r="S257" s="270"/>
      <c r="T257" s="270"/>
      <c r="U257" s="270"/>
      <c r="V257" s="271"/>
    </row>
    <row r="258" spans="3:22" x14ac:dyDescent="0.35">
      <c r="C258" s="192"/>
      <c r="D258" s="178"/>
      <c r="E258" s="178"/>
      <c r="F258" s="178"/>
      <c r="G258" s="184" t="s">
        <v>34</v>
      </c>
      <c r="H258" s="185"/>
      <c r="I258" s="185"/>
      <c r="J258" s="186"/>
      <c r="K258" s="184" t="s">
        <v>35</v>
      </c>
      <c r="L258" s="185"/>
      <c r="M258" s="185"/>
      <c r="N258" s="186"/>
      <c r="O258" s="184" t="s">
        <v>106</v>
      </c>
      <c r="P258" s="185"/>
      <c r="Q258" s="185"/>
      <c r="R258" s="186"/>
      <c r="S258" s="184" t="s">
        <v>58</v>
      </c>
      <c r="T258" s="185"/>
      <c r="U258" s="185"/>
      <c r="V258" s="274"/>
    </row>
    <row r="259" spans="3:22" x14ac:dyDescent="0.35">
      <c r="C259" s="192"/>
      <c r="D259" s="178"/>
      <c r="E259" s="178"/>
      <c r="F259" s="178"/>
      <c r="G259" s="250" t="s">
        <v>33</v>
      </c>
      <c r="H259" s="251"/>
      <c r="I259" s="184" t="s">
        <v>10</v>
      </c>
      <c r="J259" s="186"/>
      <c r="K259" s="250" t="s">
        <v>36</v>
      </c>
      <c r="L259" s="251"/>
      <c r="M259" s="184" t="s">
        <v>10</v>
      </c>
      <c r="N259" s="186"/>
      <c r="O259" s="250" t="s">
        <v>33</v>
      </c>
      <c r="P259" s="251"/>
      <c r="Q259" s="184" t="s">
        <v>10</v>
      </c>
      <c r="R259" s="186"/>
      <c r="S259" s="250" t="s">
        <v>33</v>
      </c>
      <c r="T259" s="251"/>
      <c r="U259" s="184" t="s">
        <v>10</v>
      </c>
      <c r="V259" s="274"/>
    </row>
    <row r="260" spans="3:22" x14ac:dyDescent="0.35">
      <c r="C260" s="143" t="str">
        <f>Arkusz2!B2</f>
        <v>ROSJA</v>
      </c>
      <c r="D260" s="144"/>
      <c r="E260" s="144"/>
      <c r="F260" s="144"/>
      <c r="G260" s="193">
        <f>Arkusz2!F2</f>
        <v>6</v>
      </c>
      <c r="H260" s="194"/>
      <c r="I260" s="193">
        <f>Arkusz2!F8</f>
        <v>9</v>
      </c>
      <c r="J260" s="194"/>
      <c r="K260" s="193">
        <f>SUM(Arkusz2!F14,-G260)</f>
        <v>30</v>
      </c>
      <c r="L260" s="194"/>
      <c r="M260" s="193">
        <f>SUM(Arkusz2!F20,-I260)</f>
        <v>87</v>
      </c>
      <c r="N260" s="194"/>
      <c r="O260" s="193">
        <f>Arkusz2!F26</f>
        <v>0</v>
      </c>
      <c r="P260" s="194"/>
      <c r="Q260" s="193">
        <f>Arkusz2!F32</f>
        <v>0</v>
      </c>
      <c r="R260" s="194"/>
      <c r="S260" s="193">
        <f>SUM(Arkusz2!F14,O260)</f>
        <v>36</v>
      </c>
      <c r="T260" s="194"/>
      <c r="U260" s="193">
        <f>SUM(Arkusz2!F20,Q260)</f>
        <v>96</v>
      </c>
      <c r="V260" s="265"/>
    </row>
    <row r="261" spans="3:22" x14ac:dyDescent="0.35">
      <c r="C261" s="237" t="str">
        <f>Arkusz2!B3</f>
        <v>UKRAINA</v>
      </c>
      <c r="D261" s="238"/>
      <c r="E261" s="238"/>
      <c r="F261" s="238"/>
      <c r="G261" s="195">
        <f>Arkusz2!F3</f>
        <v>13</v>
      </c>
      <c r="H261" s="196"/>
      <c r="I261" s="195">
        <f>Arkusz2!F9</f>
        <v>14</v>
      </c>
      <c r="J261" s="196"/>
      <c r="K261" s="195">
        <f>SUM(Arkusz2!F15,-G261)</f>
        <v>14</v>
      </c>
      <c r="L261" s="196"/>
      <c r="M261" s="195">
        <f>SUM(Arkusz2!F21,-I261)</f>
        <v>21</v>
      </c>
      <c r="N261" s="196"/>
      <c r="O261" s="195">
        <f>Arkusz2!F27</f>
        <v>0</v>
      </c>
      <c r="P261" s="196"/>
      <c r="Q261" s="195">
        <f>Arkusz2!F33</f>
        <v>0</v>
      </c>
      <c r="R261" s="196"/>
      <c r="S261" s="195">
        <f>SUM(Arkusz2!F15,O261)</f>
        <v>27</v>
      </c>
      <c r="T261" s="196"/>
      <c r="U261" s="195">
        <f>SUM(Arkusz2!F21,Q261)</f>
        <v>35</v>
      </c>
      <c r="V261" s="264"/>
    </row>
    <row r="262" spans="3:22" x14ac:dyDescent="0.35">
      <c r="C262" s="143" t="str">
        <f>Arkusz2!B4</f>
        <v>AZERBEJDŻAN</v>
      </c>
      <c r="D262" s="144"/>
      <c r="E262" s="144"/>
      <c r="F262" s="144"/>
      <c r="G262" s="193">
        <f>Arkusz2!F4</f>
        <v>0</v>
      </c>
      <c r="H262" s="194"/>
      <c r="I262" s="193">
        <f>Arkusz2!F10</f>
        <v>0</v>
      </c>
      <c r="J262" s="194"/>
      <c r="K262" s="193">
        <f>SUM(Arkusz2!F16,-G262)</f>
        <v>2</v>
      </c>
      <c r="L262" s="194"/>
      <c r="M262" s="193">
        <f>SUM(Arkusz2!F22,-I262)</f>
        <v>9</v>
      </c>
      <c r="N262" s="194"/>
      <c r="O262" s="193">
        <f>Arkusz2!F28</f>
        <v>0</v>
      </c>
      <c r="P262" s="194"/>
      <c r="Q262" s="193">
        <f>Arkusz2!F34</f>
        <v>0</v>
      </c>
      <c r="R262" s="194"/>
      <c r="S262" s="193">
        <f>SUM(Arkusz2!F16,O262)</f>
        <v>2</v>
      </c>
      <c r="T262" s="194"/>
      <c r="U262" s="193">
        <f>SUM(Arkusz2!F22,Q262)</f>
        <v>9</v>
      </c>
      <c r="V262" s="265"/>
    </row>
    <row r="263" spans="3:22" x14ac:dyDescent="0.35">
      <c r="C263" s="237" t="str">
        <f>Arkusz2!B5</f>
        <v>AFGANISTAN</v>
      </c>
      <c r="D263" s="238"/>
      <c r="E263" s="238"/>
      <c r="F263" s="238"/>
      <c r="G263" s="195">
        <f>Arkusz2!F5</f>
        <v>6</v>
      </c>
      <c r="H263" s="196"/>
      <c r="I263" s="195">
        <f>Arkusz2!F11</f>
        <v>6</v>
      </c>
      <c r="J263" s="196"/>
      <c r="K263" s="195">
        <f>SUM(Arkusz2!F17,-G263)</f>
        <v>0</v>
      </c>
      <c r="L263" s="196"/>
      <c r="M263" s="195">
        <f>SUM(Arkusz2!F23,-I263)</f>
        <v>0</v>
      </c>
      <c r="N263" s="196"/>
      <c r="O263" s="195">
        <f>Arkusz2!F29</f>
        <v>0</v>
      </c>
      <c r="P263" s="196"/>
      <c r="Q263" s="195">
        <f>Arkusz2!F35</f>
        <v>0</v>
      </c>
      <c r="R263" s="196"/>
      <c r="S263" s="195">
        <f>SUM(Arkusz2!F17,O263)</f>
        <v>6</v>
      </c>
      <c r="T263" s="196"/>
      <c r="U263" s="195">
        <f>SUM(Arkusz2!F23,Q263)</f>
        <v>6</v>
      </c>
      <c r="V263" s="264"/>
    </row>
    <row r="264" spans="3:22" x14ac:dyDescent="0.35">
      <c r="C264" s="143" t="str">
        <f>Arkusz2!B6</f>
        <v>ANGOLA</v>
      </c>
      <c r="D264" s="144"/>
      <c r="E264" s="144"/>
      <c r="F264" s="144"/>
      <c r="G264" s="193">
        <f>Arkusz2!F6</f>
        <v>1</v>
      </c>
      <c r="H264" s="194"/>
      <c r="I264" s="193">
        <f>Arkusz2!F12</f>
        <v>1</v>
      </c>
      <c r="J264" s="194"/>
      <c r="K264" s="193">
        <f>SUM(Arkusz2!F18,-G264)</f>
        <v>1</v>
      </c>
      <c r="L264" s="194"/>
      <c r="M264" s="193">
        <f>SUM(Arkusz2!F24,-I264)</f>
        <v>4</v>
      </c>
      <c r="N264" s="194"/>
      <c r="O264" s="193">
        <f>Arkusz2!F30</f>
        <v>0</v>
      </c>
      <c r="P264" s="194"/>
      <c r="Q264" s="193">
        <f>Arkusz2!F36</f>
        <v>0</v>
      </c>
      <c r="R264" s="194"/>
      <c r="S264" s="193">
        <f>SUM(Arkusz2!F18,O264)</f>
        <v>2</v>
      </c>
      <c r="T264" s="194"/>
      <c r="U264" s="193">
        <f>SUM(Arkusz2!F24,Q264)</f>
        <v>5</v>
      </c>
      <c r="V264" s="265"/>
    </row>
    <row r="265" spans="3:22" ht="15" thickBot="1" x14ac:dyDescent="0.4">
      <c r="C265" s="239" t="str">
        <f>Arkusz2!B7</f>
        <v>Pozostałe</v>
      </c>
      <c r="D265" s="240"/>
      <c r="E265" s="240"/>
      <c r="F265" s="240"/>
      <c r="G265" s="140">
        <f>Arkusz2!F7</f>
        <v>32</v>
      </c>
      <c r="H265" s="141"/>
      <c r="I265" s="140">
        <f>Arkusz2!F13</f>
        <v>35</v>
      </c>
      <c r="J265" s="141"/>
      <c r="K265" s="140">
        <f>SUM(Arkusz2!F19,-G265)</f>
        <v>18</v>
      </c>
      <c r="L265" s="141"/>
      <c r="M265" s="140">
        <f>SUM(Arkusz2!F25,-I265)</f>
        <v>26</v>
      </c>
      <c r="N265" s="141"/>
      <c r="O265" s="140">
        <f>Arkusz2!F31</f>
        <v>3</v>
      </c>
      <c r="P265" s="141"/>
      <c r="Q265" s="140">
        <f>Arkusz2!F37</f>
        <v>3</v>
      </c>
      <c r="R265" s="141"/>
      <c r="S265" s="140">
        <f>SUM(Arkusz2!F19,O265)</f>
        <v>53</v>
      </c>
      <c r="T265" s="141"/>
      <c r="U265" s="140">
        <f>SUM(Arkusz2!F25,Q265)</f>
        <v>64</v>
      </c>
      <c r="V265" s="189"/>
    </row>
    <row r="266" spans="3:22" ht="15" thickBot="1" x14ac:dyDescent="0.4">
      <c r="C266" s="248" t="s">
        <v>1</v>
      </c>
      <c r="D266" s="249"/>
      <c r="E266" s="249"/>
      <c r="F266" s="249"/>
      <c r="G266" s="138">
        <f>SUM(G260:G265)</f>
        <v>58</v>
      </c>
      <c r="H266" s="139"/>
      <c r="I266" s="138">
        <f>SUM(I260:I265)</f>
        <v>65</v>
      </c>
      <c r="J266" s="139"/>
      <c r="K266" s="138">
        <f>SUM(K260:K265)</f>
        <v>65</v>
      </c>
      <c r="L266" s="139"/>
      <c r="M266" s="138">
        <f>SUM(M260:M265)</f>
        <v>147</v>
      </c>
      <c r="N266" s="139"/>
      <c r="O266" s="138">
        <f>SUM(O260:O265)</f>
        <v>3</v>
      </c>
      <c r="P266" s="139"/>
      <c r="Q266" s="138">
        <f>SUM(Q260:Q265)</f>
        <v>3</v>
      </c>
      <c r="R266" s="139"/>
      <c r="S266" s="138">
        <f>SUM(S260:S265)</f>
        <v>126</v>
      </c>
      <c r="T266" s="139"/>
      <c r="U266" s="138">
        <f>SUM(U260:U265)</f>
        <v>215</v>
      </c>
      <c r="V266" s="187"/>
    </row>
    <row r="270" spans="3:22" x14ac:dyDescent="0.35">
      <c r="M270" s="11"/>
      <c r="N270" s="11"/>
      <c r="O270" s="11"/>
      <c r="P270" s="11"/>
      <c r="Q270" s="11"/>
      <c r="R270" s="11"/>
      <c r="S270" s="11"/>
    </row>
    <row r="271" spans="3:22" x14ac:dyDescent="0.35">
      <c r="M271" s="11"/>
      <c r="N271" s="11"/>
      <c r="O271" s="11"/>
      <c r="P271" s="11"/>
      <c r="Q271" s="11"/>
      <c r="R271" s="11"/>
      <c r="S271" s="11"/>
    </row>
    <row r="272" spans="3:22" x14ac:dyDescent="0.35">
      <c r="M272" s="11"/>
      <c r="N272" s="11"/>
      <c r="O272" s="11"/>
      <c r="P272" s="11"/>
      <c r="Q272" s="11"/>
      <c r="R272" s="11"/>
      <c r="S272" s="11"/>
    </row>
    <row r="273" spans="1:19" x14ac:dyDescent="0.35">
      <c r="M273" s="11"/>
      <c r="N273" s="11"/>
      <c r="O273" s="11"/>
      <c r="P273" s="11"/>
      <c r="Q273" s="11"/>
      <c r="R273" s="11"/>
      <c r="S273" s="11"/>
    </row>
    <row r="274" spans="1:19" x14ac:dyDescent="0.35">
      <c r="M274" s="11"/>
      <c r="N274" s="11"/>
      <c r="O274" s="11"/>
      <c r="P274" s="11"/>
      <c r="Q274" s="11"/>
      <c r="R274" s="11"/>
      <c r="S274" s="11"/>
    </row>
    <row r="275" spans="1:19" x14ac:dyDescent="0.35">
      <c r="M275" s="11"/>
      <c r="N275" s="11"/>
      <c r="O275" s="11"/>
      <c r="P275" s="11"/>
      <c r="Q275" s="11"/>
      <c r="R275" s="11"/>
      <c r="S275" s="11"/>
    </row>
    <row r="276" spans="1:19" x14ac:dyDescent="0.35">
      <c r="M276" s="11"/>
      <c r="N276" s="11"/>
      <c r="O276" s="11"/>
      <c r="P276" s="11"/>
      <c r="Q276" s="11"/>
      <c r="R276" s="11"/>
      <c r="S276" s="11"/>
    </row>
    <row r="277" spans="1:19" x14ac:dyDescent="0.35">
      <c r="M277" s="11"/>
      <c r="N277" s="11"/>
      <c r="O277" s="11"/>
      <c r="P277" s="11"/>
      <c r="Q277" s="11"/>
      <c r="R277" s="11"/>
      <c r="S277" s="11"/>
    </row>
    <row r="278" spans="1:19" x14ac:dyDescent="0.35">
      <c r="D278" s="188"/>
      <c r="E278" s="188"/>
    </row>
    <row r="282" spans="1:19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8" spans="1:19" ht="15" thickBot="1" x14ac:dyDescent="0.4"/>
    <row r="289" spans="1:26" x14ac:dyDescent="0.35">
      <c r="C289" s="190" t="s">
        <v>0</v>
      </c>
      <c r="D289" s="191"/>
      <c r="E289" s="191"/>
      <c r="F289" s="191"/>
      <c r="G289" s="180" t="str">
        <f>CONCATENATE(Arkusz18!C2," - ",Arkusz18!B2," r.")</f>
        <v>01.01.2020 - 31.07.2020 r.</v>
      </c>
      <c r="H289" s="180"/>
      <c r="I289" s="180"/>
      <c r="J289" s="180"/>
      <c r="K289" s="180"/>
      <c r="L289" s="180"/>
      <c r="M289" s="180"/>
      <c r="N289" s="180"/>
      <c r="O289" s="180"/>
      <c r="P289" s="180"/>
      <c r="Q289" s="180"/>
      <c r="R289" s="180"/>
      <c r="S289" s="180"/>
      <c r="T289" s="180"/>
      <c r="U289" s="180"/>
      <c r="V289" s="181"/>
    </row>
    <row r="290" spans="1:26" x14ac:dyDescent="0.35">
      <c r="C290" s="192"/>
      <c r="D290" s="178"/>
      <c r="E290" s="178"/>
      <c r="F290" s="178"/>
      <c r="G290" s="178" t="s">
        <v>34</v>
      </c>
      <c r="H290" s="178"/>
      <c r="I290" s="178"/>
      <c r="J290" s="178"/>
      <c r="K290" s="178" t="s">
        <v>35</v>
      </c>
      <c r="L290" s="178"/>
      <c r="M290" s="178"/>
      <c r="N290" s="178"/>
      <c r="O290" s="178" t="s">
        <v>140</v>
      </c>
      <c r="P290" s="178"/>
      <c r="Q290" s="178"/>
      <c r="R290" s="178"/>
      <c r="S290" s="178" t="s">
        <v>58</v>
      </c>
      <c r="T290" s="178"/>
      <c r="U290" s="178"/>
      <c r="V290" s="182"/>
    </row>
    <row r="291" spans="1:26" x14ac:dyDescent="0.35">
      <c r="C291" s="192"/>
      <c r="D291" s="178"/>
      <c r="E291" s="178"/>
      <c r="F291" s="178"/>
      <c r="G291" s="183" t="s">
        <v>33</v>
      </c>
      <c r="H291" s="183"/>
      <c r="I291" s="178" t="s">
        <v>10</v>
      </c>
      <c r="J291" s="178"/>
      <c r="K291" s="183" t="s">
        <v>36</v>
      </c>
      <c r="L291" s="183"/>
      <c r="M291" s="178" t="s">
        <v>10</v>
      </c>
      <c r="N291" s="178"/>
      <c r="O291" s="183" t="s">
        <v>33</v>
      </c>
      <c r="P291" s="183"/>
      <c r="Q291" s="178" t="s">
        <v>10</v>
      </c>
      <c r="R291" s="178"/>
      <c r="S291" s="183" t="s">
        <v>33</v>
      </c>
      <c r="T291" s="183"/>
      <c r="U291" s="178" t="s">
        <v>10</v>
      </c>
      <c r="V291" s="182"/>
    </row>
    <row r="292" spans="1:26" x14ac:dyDescent="0.35">
      <c r="C292" s="143" t="str">
        <f>Arkusz3!B2</f>
        <v>ROSJA</v>
      </c>
      <c r="D292" s="144"/>
      <c r="E292" s="144"/>
      <c r="F292" s="144"/>
      <c r="G292" s="134">
        <f>Arkusz3!F2</f>
        <v>144</v>
      </c>
      <c r="H292" s="134"/>
      <c r="I292" s="134">
        <f>Arkusz3!F8</f>
        <v>401</v>
      </c>
      <c r="J292" s="134"/>
      <c r="K292" s="134">
        <f>SUM(Arkusz3!F14,-G292)</f>
        <v>179</v>
      </c>
      <c r="L292" s="134"/>
      <c r="M292" s="134">
        <f>SUM(Arkusz3!F20,-I292)</f>
        <v>470</v>
      </c>
      <c r="N292" s="134"/>
      <c r="O292" s="134">
        <f>Arkusz3!F26</f>
        <v>20</v>
      </c>
      <c r="P292" s="134"/>
      <c r="Q292" s="134">
        <f>Arkusz3!F32</f>
        <v>45</v>
      </c>
      <c r="R292" s="134"/>
      <c r="S292" s="134">
        <f>SUM(Arkusz3!F14,O292)</f>
        <v>343</v>
      </c>
      <c r="T292" s="134"/>
      <c r="U292" s="134">
        <f>SUM(Arkusz3!F20,Q292)</f>
        <v>916</v>
      </c>
      <c r="V292" s="164"/>
    </row>
    <row r="293" spans="1:26" x14ac:dyDescent="0.35">
      <c r="C293" s="237" t="str">
        <f>Arkusz3!B3</f>
        <v>UKRAINA</v>
      </c>
      <c r="D293" s="238"/>
      <c r="E293" s="238"/>
      <c r="F293" s="238"/>
      <c r="G293" s="136">
        <f>Arkusz3!F3</f>
        <v>51</v>
      </c>
      <c r="H293" s="136"/>
      <c r="I293" s="136">
        <f>Arkusz3!F9</f>
        <v>57</v>
      </c>
      <c r="J293" s="136"/>
      <c r="K293" s="136">
        <f>SUM(Arkusz3!F15,-G293)</f>
        <v>69</v>
      </c>
      <c r="L293" s="136"/>
      <c r="M293" s="136">
        <f>SUM(Arkusz3!F21,-I293)</f>
        <v>111</v>
      </c>
      <c r="N293" s="136"/>
      <c r="O293" s="136">
        <f>Arkusz3!F27</f>
        <v>11</v>
      </c>
      <c r="P293" s="136"/>
      <c r="Q293" s="136">
        <f>Arkusz3!F33</f>
        <v>11</v>
      </c>
      <c r="R293" s="136"/>
      <c r="S293" s="136">
        <f>SUM(Arkusz3!F15,O293)</f>
        <v>131</v>
      </c>
      <c r="T293" s="136"/>
      <c r="U293" s="136">
        <f>SUM(Arkusz3!F21,Q293)</f>
        <v>179</v>
      </c>
      <c r="V293" s="163"/>
    </row>
    <row r="294" spans="1:26" x14ac:dyDescent="0.35">
      <c r="C294" s="143" t="str">
        <f>Arkusz3!B4</f>
        <v>TADŻYKISTAN</v>
      </c>
      <c r="D294" s="144"/>
      <c r="E294" s="144"/>
      <c r="F294" s="144"/>
      <c r="G294" s="134">
        <f>Arkusz3!F4</f>
        <v>10</v>
      </c>
      <c r="H294" s="134"/>
      <c r="I294" s="134">
        <f>Arkusz3!F10</f>
        <v>30</v>
      </c>
      <c r="J294" s="134"/>
      <c r="K294" s="134">
        <f>SUM(Arkusz3!F16,-G294)</f>
        <v>11</v>
      </c>
      <c r="L294" s="134"/>
      <c r="M294" s="134">
        <f>SUM(Arkusz3!F22,-I294)</f>
        <v>32</v>
      </c>
      <c r="N294" s="134"/>
      <c r="O294" s="134">
        <f>Arkusz3!F28</f>
        <v>0</v>
      </c>
      <c r="P294" s="134"/>
      <c r="Q294" s="134">
        <f>Arkusz3!F34</f>
        <v>0</v>
      </c>
      <c r="R294" s="134"/>
      <c r="S294" s="134">
        <f>SUM(Arkusz3!F16,O294)</f>
        <v>21</v>
      </c>
      <c r="T294" s="134"/>
      <c r="U294" s="134">
        <f>SUM(Arkusz3!F22,Q294)</f>
        <v>62</v>
      </c>
      <c r="V294" s="164"/>
    </row>
    <row r="295" spans="1:26" x14ac:dyDescent="0.35">
      <c r="C295" s="237" t="str">
        <f>Arkusz3!B5</f>
        <v>TURCJA</v>
      </c>
      <c r="D295" s="238"/>
      <c r="E295" s="238"/>
      <c r="F295" s="238"/>
      <c r="G295" s="136">
        <f>Arkusz3!F5</f>
        <v>23</v>
      </c>
      <c r="H295" s="136"/>
      <c r="I295" s="136">
        <f>Arkusz3!F11</f>
        <v>35</v>
      </c>
      <c r="J295" s="136"/>
      <c r="K295" s="136">
        <f>SUM(Arkusz3!F17,-G295)</f>
        <v>1</v>
      </c>
      <c r="L295" s="136"/>
      <c r="M295" s="136">
        <f>SUM(Arkusz3!F23,-I295)</f>
        <v>4</v>
      </c>
      <c r="N295" s="136"/>
      <c r="O295" s="136">
        <f>Arkusz3!F29</f>
        <v>0</v>
      </c>
      <c r="P295" s="136"/>
      <c r="Q295" s="136">
        <f>Arkusz3!F35</f>
        <v>0</v>
      </c>
      <c r="R295" s="136"/>
      <c r="S295" s="136">
        <f>SUM(Arkusz3!F17,O295)</f>
        <v>24</v>
      </c>
      <c r="T295" s="136"/>
      <c r="U295" s="136">
        <f>SUM(Arkusz3!F23,Q295)</f>
        <v>39</v>
      </c>
      <c r="V295" s="163"/>
    </row>
    <row r="296" spans="1:26" x14ac:dyDescent="0.35">
      <c r="C296" s="143" t="str">
        <f>Arkusz3!B6</f>
        <v>GRUZJA</v>
      </c>
      <c r="D296" s="144"/>
      <c r="E296" s="144"/>
      <c r="F296" s="144"/>
      <c r="G296" s="134">
        <f>Arkusz3!F6</f>
        <v>9</v>
      </c>
      <c r="H296" s="134"/>
      <c r="I296" s="134">
        <f>Arkusz3!F12</f>
        <v>12</v>
      </c>
      <c r="J296" s="134"/>
      <c r="K296" s="134">
        <f>SUM(Arkusz3!F18,-G296)</f>
        <v>10</v>
      </c>
      <c r="L296" s="134"/>
      <c r="M296" s="134">
        <f>SUM(Arkusz3!F24,-I296)</f>
        <v>22</v>
      </c>
      <c r="N296" s="134"/>
      <c r="O296" s="134">
        <f>Arkusz3!F30</f>
        <v>3</v>
      </c>
      <c r="P296" s="134"/>
      <c r="Q296" s="134">
        <f>Arkusz3!F36</f>
        <v>5</v>
      </c>
      <c r="R296" s="134"/>
      <c r="S296" s="134">
        <f>SUM(Arkusz3!F18,O296)</f>
        <v>22</v>
      </c>
      <c r="T296" s="134"/>
      <c r="U296" s="134">
        <f>SUM(Arkusz3!F24,Q296)</f>
        <v>39</v>
      </c>
      <c r="V296" s="164"/>
    </row>
    <row r="297" spans="1:26" ht="15" thickBot="1" x14ac:dyDescent="0.4">
      <c r="C297" s="239" t="str">
        <f>Arkusz3!B7</f>
        <v>Pozostałe</v>
      </c>
      <c r="D297" s="240"/>
      <c r="E297" s="240"/>
      <c r="F297" s="240"/>
      <c r="G297" s="137">
        <f>Arkusz3!F7</f>
        <v>152</v>
      </c>
      <c r="H297" s="137"/>
      <c r="I297" s="137">
        <f>Arkusz3!F13</f>
        <v>184</v>
      </c>
      <c r="J297" s="137"/>
      <c r="K297" s="137">
        <f>SUM(Arkusz3!F19,-G297)</f>
        <v>56</v>
      </c>
      <c r="L297" s="137"/>
      <c r="M297" s="137">
        <f>SUM(Arkusz3!F25,-I297)</f>
        <v>91</v>
      </c>
      <c r="N297" s="137"/>
      <c r="O297" s="137">
        <f>Arkusz3!F31</f>
        <v>10</v>
      </c>
      <c r="P297" s="137"/>
      <c r="Q297" s="137">
        <f>Arkusz3!F37</f>
        <v>11</v>
      </c>
      <c r="R297" s="137"/>
      <c r="S297" s="137">
        <f>SUM(Arkusz3!F19,O297)</f>
        <v>218</v>
      </c>
      <c r="T297" s="137"/>
      <c r="U297" s="137">
        <f>SUM(Arkusz3!F25,Q297)</f>
        <v>286</v>
      </c>
      <c r="V297" s="167"/>
    </row>
    <row r="298" spans="1:26" x14ac:dyDescent="0.35">
      <c r="C298" s="241" t="s">
        <v>1</v>
      </c>
      <c r="D298" s="242"/>
      <c r="E298" s="242"/>
      <c r="F298" s="242"/>
      <c r="G298" s="135">
        <f>SUM(G292:G297)</f>
        <v>389</v>
      </c>
      <c r="H298" s="135"/>
      <c r="I298" s="135">
        <f>SUM(I292:I297)</f>
        <v>719</v>
      </c>
      <c r="J298" s="135"/>
      <c r="K298" s="135">
        <f>SUM(K292:K297)</f>
        <v>326</v>
      </c>
      <c r="L298" s="135"/>
      <c r="M298" s="135">
        <f>SUM(M292:M297)</f>
        <v>730</v>
      </c>
      <c r="N298" s="135"/>
      <c r="O298" s="135">
        <f>SUM(O292:O297)</f>
        <v>44</v>
      </c>
      <c r="P298" s="135"/>
      <c r="Q298" s="135">
        <f>SUM(Q292:Q297)</f>
        <v>72</v>
      </c>
      <c r="R298" s="135"/>
      <c r="S298" s="135">
        <f>SUM(S292:S297)</f>
        <v>759</v>
      </c>
      <c r="T298" s="135"/>
      <c r="U298" s="135">
        <f>SUM(U292:U297)</f>
        <v>1521</v>
      </c>
      <c r="V298" s="272"/>
    </row>
    <row r="299" spans="1:26" x14ac:dyDescent="0.35">
      <c r="A299" s="4"/>
      <c r="B299" s="12"/>
      <c r="C299" s="13"/>
      <c r="D299" s="13"/>
      <c r="E299" s="13"/>
      <c r="F299" s="13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2"/>
    </row>
    <row r="300" spans="1:26" x14ac:dyDescent="0.35">
      <c r="A300" s="243" t="s">
        <v>143</v>
      </c>
      <c r="B300" s="243"/>
      <c r="C300" s="243"/>
      <c r="D300" s="243"/>
      <c r="E300" s="243"/>
      <c r="F300" s="243"/>
      <c r="G300" s="243"/>
      <c r="H300" s="243"/>
      <c r="I300" s="243"/>
      <c r="J300" s="243"/>
      <c r="K300" s="243"/>
      <c r="L300" s="243"/>
      <c r="M300" s="243"/>
      <c r="N300" s="243"/>
      <c r="O300" s="243"/>
      <c r="P300" s="243"/>
      <c r="Q300" s="243"/>
      <c r="R300" s="243"/>
      <c r="S300" s="243"/>
      <c r="T300" s="243"/>
      <c r="U300" s="243"/>
      <c r="V300" s="243"/>
      <c r="W300" s="243"/>
      <c r="X300" s="243"/>
      <c r="Y300" s="243"/>
      <c r="Z300" s="243"/>
    </row>
    <row r="301" spans="1:26" x14ac:dyDescent="0.3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6"/>
      <c r="Z301" s="15"/>
    </row>
    <row r="305" spans="1:26" x14ac:dyDescent="0.35">
      <c r="M305" s="11"/>
      <c r="N305" s="11"/>
      <c r="O305" s="11"/>
      <c r="P305" s="11"/>
      <c r="Q305" s="11"/>
      <c r="R305" s="11"/>
      <c r="S305" s="11"/>
    </row>
    <row r="306" spans="1:26" x14ac:dyDescent="0.35">
      <c r="M306" s="11"/>
      <c r="N306" s="11"/>
      <c r="O306" s="11"/>
      <c r="P306" s="11"/>
      <c r="Q306" s="11"/>
      <c r="R306" s="11"/>
      <c r="S306" s="11"/>
    </row>
    <row r="307" spans="1:26" x14ac:dyDescent="0.35">
      <c r="M307" s="11"/>
      <c r="N307" s="11"/>
      <c r="O307" s="11"/>
      <c r="P307" s="11"/>
      <c r="Q307" s="11"/>
      <c r="R307" s="11"/>
      <c r="S307" s="11"/>
    </row>
    <row r="308" spans="1:26" x14ac:dyDescent="0.35">
      <c r="M308" s="11"/>
      <c r="N308" s="11"/>
      <c r="O308" s="11"/>
      <c r="P308" s="11"/>
      <c r="Q308" s="11"/>
      <c r="R308" s="11"/>
      <c r="S308" s="11"/>
    </row>
    <row r="309" spans="1:26" x14ac:dyDescent="0.35">
      <c r="M309" s="11"/>
      <c r="N309" s="11"/>
      <c r="O309" s="11"/>
      <c r="P309" s="11"/>
      <c r="Q309" s="11"/>
      <c r="R309" s="11"/>
      <c r="S309" s="11"/>
    </row>
    <row r="310" spans="1:26" x14ac:dyDescent="0.35">
      <c r="M310" s="11"/>
      <c r="N310" s="11"/>
      <c r="O310" s="11"/>
      <c r="P310" s="11"/>
      <c r="Q310" s="11"/>
      <c r="R310" s="11"/>
      <c r="S310" s="11"/>
    </row>
    <row r="311" spans="1:26" x14ac:dyDescent="0.35">
      <c r="M311" s="11"/>
      <c r="N311" s="11"/>
      <c r="O311" s="11"/>
      <c r="P311" s="11"/>
      <c r="Q311" s="11"/>
      <c r="R311" s="11"/>
      <c r="S311" s="11"/>
    </row>
    <row r="312" spans="1:26" x14ac:dyDescent="0.35">
      <c r="M312" s="11"/>
      <c r="N312" s="11"/>
      <c r="O312" s="11"/>
      <c r="P312" s="11"/>
      <c r="Q312" s="11"/>
      <c r="R312" s="11"/>
      <c r="S312" s="11"/>
    </row>
    <row r="313" spans="1:26" x14ac:dyDescent="0.35">
      <c r="D313" s="188"/>
      <c r="E313" s="188"/>
    </row>
    <row r="318" spans="1:26" x14ac:dyDescent="0.35">
      <c r="V318" s="17"/>
      <c r="W318" s="17"/>
      <c r="X318" s="17"/>
      <c r="Y318" s="18"/>
      <c r="Z318" s="17"/>
    </row>
    <row r="319" spans="1:26" x14ac:dyDescent="0.35">
      <c r="V319" s="17"/>
      <c r="W319" s="17"/>
      <c r="X319" s="17"/>
      <c r="Y319" s="18"/>
      <c r="Z319" s="17"/>
    </row>
    <row r="320" spans="1:26" x14ac:dyDescent="0.3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7"/>
      <c r="W320" s="17"/>
      <c r="X320" s="17"/>
      <c r="Y320" s="18"/>
      <c r="Z320" s="17"/>
    </row>
    <row r="321" spans="1:26" x14ac:dyDescent="0.3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7"/>
      <c r="W321" s="17"/>
      <c r="X321" s="17"/>
      <c r="Y321" s="18"/>
      <c r="Z321" s="17"/>
    </row>
    <row r="322" spans="1:26" x14ac:dyDescent="0.3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7"/>
      <c r="W322" s="17"/>
      <c r="X322" s="17"/>
      <c r="Y322" s="18"/>
      <c r="Z322" s="17"/>
    </row>
    <row r="323" spans="1:26" x14ac:dyDescent="0.3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7"/>
      <c r="W323" s="17"/>
      <c r="X323" s="17"/>
      <c r="Y323" s="18"/>
      <c r="Z323" s="17"/>
    </row>
    <row r="324" spans="1:26" x14ac:dyDescent="0.3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7"/>
      <c r="W324" s="17"/>
      <c r="X324" s="17"/>
      <c r="Y324" s="18"/>
      <c r="Z324" s="17"/>
    </row>
    <row r="325" spans="1:26" x14ac:dyDescent="0.35">
      <c r="A325" s="197" t="s">
        <v>125</v>
      </c>
      <c r="B325" s="197"/>
      <c r="C325" s="197"/>
      <c r="D325" s="197"/>
      <c r="E325" s="197"/>
      <c r="F325" s="197"/>
      <c r="G325" s="197"/>
      <c r="H325" s="197"/>
      <c r="I325" s="197"/>
      <c r="J325" s="197"/>
      <c r="K325" s="197"/>
      <c r="L325" s="197"/>
      <c r="M325" s="197"/>
      <c r="N325" s="197"/>
      <c r="O325" s="197"/>
      <c r="P325" s="197"/>
      <c r="Q325" s="197"/>
      <c r="R325" s="197"/>
      <c r="S325" s="197"/>
      <c r="T325" s="197"/>
      <c r="U325" s="197"/>
      <c r="V325" s="197"/>
      <c r="W325" s="197"/>
      <c r="X325" s="197"/>
      <c r="Y325" s="197"/>
    </row>
    <row r="326" spans="1:26" x14ac:dyDescent="0.35">
      <c r="A326" s="197"/>
      <c r="B326" s="197"/>
      <c r="C326" s="197"/>
      <c r="D326" s="197"/>
      <c r="E326" s="197"/>
      <c r="F326" s="197"/>
      <c r="G326" s="197"/>
      <c r="H326" s="197"/>
      <c r="I326" s="197"/>
      <c r="J326" s="197"/>
      <c r="K326" s="197"/>
      <c r="L326" s="197"/>
      <c r="M326" s="197"/>
      <c r="N326" s="197"/>
      <c r="O326" s="197"/>
      <c r="P326" s="197"/>
      <c r="Q326" s="197"/>
      <c r="R326" s="197"/>
      <c r="S326" s="197"/>
      <c r="T326" s="197"/>
      <c r="U326" s="197"/>
      <c r="V326" s="197"/>
      <c r="W326" s="197"/>
      <c r="X326" s="197"/>
      <c r="Y326" s="197"/>
    </row>
    <row r="327" spans="1:26" x14ac:dyDescent="0.35">
      <c r="A327" s="197"/>
      <c r="B327" s="197"/>
      <c r="C327" s="197"/>
      <c r="D327" s="197"/>
      <c r="E327" s="197"/>
      <c r="F327" s="197"/>
      <c r="G327" s="197"/>
      <c r="H327" s="197"/>
      <c r="I327" s="197"/>
      <c r="J327" s="197"/>
      <c r="K327" s="197"/>
      <c r="L327" s="197"/>
      <c r="M327" s="197"/>
      <c r="N327" s="197"/>
      <c r="O327" s="197"/>
      <c r="P327" s="197"/>
      <c r="Q327" s="197"/>
      <c r="R327" s="197"/>
      <c r="S327" s="197"/>
      <c r="T327" s="197"/>
      <c r="U327" s="197"/>
      <c r="V327" s="197"/>
      <c r="W327" s="197"/>
      <c r="X327" s="197"/>
      <c r="Y327" s="197"/>
    </row>
    <row r="328" spans="1:26" x14ac:dyDescent="0.35">
      <c r="A328" s="197"/>
      <c r="B328" s="197"/>
      <c r="C328" s="197"/>
      <c r="D328" s="197"/>
      <c r="E328" s="197"/>
      <c r="F328" s="197"/>
      <c r="G328" s="197"/>
      <c r="H328" s="197"/>
      <c r="I328" s="197"/>
      <c r="J328" s="197"/>
      <c r="K328" s="197"/>
      <c r="L328" s="197"/>
      <c r="M328" s="197"/>
      <c r="N328" s="197"/>
      <c r="O328" s="197"/>
      <c r="P328" s="197"/>
      <c r="Q328" s="197"/>
      <c r="R328" s="197"/>
      <c r="S328" s="197"/>
      <c r="T328" s="197"/>
      <c r="U328" s="197"/>
      <c r="V328" s="197"/>
      <c r="W328" s="197"/>
      <c r="X328" s="197"/>
      <c r="Y328" s="197"/>
    </row>
    <row r="329" spans="1:26" x14ac:dyDescent="0.35">
      <c r="A329" s="197"/>
      <c r="B329" s="197"/>
      <c r="C329" s="197"/>
      <c r="D329" s="197"/>
      <c r="E329" s="197"/>
      <c r="F329" s="197"/>
      <c r="G329" s="197"/>
      <c r="H329" s="197"/>
      <c r="I329" s="197"/>
      <c r="J329" s="197"/>
      <c r="K329" s="197"/>
      <c r="L329" s="197"/>
      <c r="M329" s="197"/>
      <c r="N329" s="197"/>
      <c r="O329" s="197"/>
      <c r="P329" s="197"/>
      <c r="Q329" s="197"/>
      <c r="R329" s="197"/>
      <c r="S329" s="197"/>
      <c r="T329" s="197"/>
      <c r="U329" s="197"/>
      <c r="V329" s="197"/>
      <c r="W329" s="197"/>
      <c r="X329" s="197"/>
      <c r="Y329" s="197"/>
    </row>
    <row r="330" spans="1:26" x14ac:dyDescent="0.35">
      <c r="A330" s="197"/>
      <c r="B330" s="197"/>
      <c r="C330" s="197"/>
      <c r="D330" s="197"/>
      <c r="E330" s="197"/>
      <c r="F330" s="197"/>
      <c r="G330" s="197"/>
      <c r="H330" s="197"/>
      <c r="I330" s="197"/>
      <c r="J330" s="197"/>
      <c r="K330" s="197"/>
      <c r="L330" s="197"/>
      <c r="M330" s="197"/>
      <c r="N330" s="197"/>
      <c r="O330" s="197"/>
      <c r="P330" s="197"/>
      <c r="Q330" s="197"/>
      <c r="R330" s="197"/>
      <c r="S330" s="197"/>
      <c r="T330" s="197"/>
      <c r="U330" s="197"/>
      <c r="V330" s="197"/>
      <c r="W330" s="197"/>
      <c r="X330" s="197"/>
      <c r="Y330" s="197"/>
    </row>
    <row r="331" spans="1:26" x14ac:dyDescent="0.35">
      <c r="A331" s="197"/>
      <c r="B331" s="197"/>
      <c r="C331" s="197"/>
      <c r="D331" s="197"/>
      <c r="E331" s="197"/>
      <c r="F331" s="197"/>
      <c r="G331" s="197"/>
      <c r="H331" s="197"/>
      <c r="I331" s="197"/>
      <c r="J331" s="197"/>
      <c r="K331" s="197"/>
      <c r="L331" s="197"/>
      <c r="M331" s="197"/>
      <c r="N331" s="197"/>
      <c r="O331" s="197"/>
      <c r="P331" s="197"/>
      <c r="Q331" s="197"/>
      <c r="R331" s="197"/>
      <c r="S331" s="197"/>
      <c r="T331" s="197"/>
      <c r="U331" s="197"/>
      <c r="V331" s="197"/>
      <c r="W331" s="197"/>
      <c r="X331" s="197"/>
      <c r="Y331" s="197"/>
    </row>
    <row r="332" spans="1:26" x14ac:dyDescent="0.35">
      <c r="A332" s="197"/>
      <c r="B332" s="197"/>
      <c r="C332" s="197"/>
      <c r="D332" s="197"/>
      <c r="E332" s="197"/>
      <c r="F332" s="197"/>
      <c r="G332" s="197"/>
      <c r="H332" s="197"/>
      <c r="I332" s="197"/>
      <c r="J332" s="197"/>
      <c r="K332" s="197"/>
      <c r="L332" s="197"/>
      <c r="M332" s="197"/>
      <c r="N332" s="197"/>
      <c r="O332" s="197"/>
      <c r="P332" s="197"/>
      <c r="Q332" s="197"/>
      <c r="R332" s="197"/>
      <c r="S332" s="197"/>
      <c r="T332" s="197"/>
      <c r="U332" s="197"/>
      <c r="V332" s="197"/>
      <c r="W332" s="197"/>
      <c r="X332" s="197"/>
      <c r="Y332" s="197"/>
    </row>
    <row r="333" spans="1:26" x14ac:dyDescent="0.35">
      <c r="A333" s="197"/>
      <c r="B333" s="197"/>
      <c r="C333" s="197"/>
      <c r="D333" s="197"/>
      <c r="E333" s="197"/>
      <c r="F333" s="197"/>
      <c r="G333" s="197"/>
      <c r="H333" s="197"/>
      <c r="I333" s="197"/>
      <c r="J333" s="197"/>
      <c r="K333" s="197"/>
      <c r="L333" s="197"/>
      <c r="M333" s="197"/>
      <c r="N333" s="197"/>
      <c r="O333" s="197"/>
      <c r="P333" s="197"/>
      <c r="Q333" s="197"/>
      <c r="R333" s="197"/>
      <c r="S333" s="197"/>
      <c r="T333" s="197"/>
      <c r="U333" s="197"/>
      <c r="V333" s="197"/>
      <c r="W333" s="197"/>
      <c r="X333" s="197"/>
      <c r="Y333" s="197"/>
    </row>
    <row r="334" spans="1:26" x14ac:dyDescent="0.35">
      <c r="A334" s="197"/>
      <c r="B334" s="197"/>
      <c r="C334" s="197"/>
      <c r="D334" s="197"/>
      <c r="E334" s="197"/>
      <c r="F334" s="197"/>
      <c r="G334" s="197"/>
      <c r="H334" s="197"/>
      <c r="I334" s="197"/>
      <c r="J334" s="197"/>
      <c r="K334" s="197"/>
      <c r="L334" s="197"/>
      <c r="M334" s="197"/>
      <c r="N334" s="197"/>
      <c r="O334" s="197"/>
      <c r="P334" s="197"/>
      <c r="Q334" s="197"/>
      <c r="R334" s="197"/>
      <c r="S334" s="197"/>
      <c r="T334" s="197"/>
      <c r="U334" s="197"/>
      <c r="V334" s="197"/>
      <c r="W334" s="197"/>
      <c r="X334" s="197"/>
      <c r="Y334" s="197"/>
    </row>
    <row r="339" spans="1:21" x14ac:dyDescent="0.35">
      <c r="A339" s="64" t="s">
        <v>151</v>
      </c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</row>
    <row r="340" spans="1:21" x14ac:dyDescent="0.3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</row>
    <row r="342" spans="1:21" ht="15" thickBot="1" x14ac:dyDescent="0.4"/>
    <row r="343" spans="1:21" x14ac:dyDescent="0.35">
      <c r="A343" s="168" t="str">
        <f>CONCATENATE(Arkusz18!C2," - ",Arkusz18!B2," r.")</f>
        <v>01.01.2020 - 31.07.2020 r.</v>
      </c>
      <c r="B343" s="169"/>
      <c r="C343" s="169"/>
      <c r="D343" s="169"/>
      <c r="E343" s="169"/>
      <c r="F343" s="169"/>
      <c r="G343" s="169"/>
      <c r="H343" s="169"/>
      <c r="I343" s="170"/>
      <c r="M343" s="168" t="str">
        <f>CONCATENATE(Arkusz18!C2," - ",Arkusz18!B2," r.")</f>
        <v>01.01.2020 - 31.07.2020 r.</v>
      </c>
      <c r="N343" s="169"/>
      <c r="O343" s="169"/>
      <c r="P343" s="169"/>
      <c r="Q343" s="169"/>
      <c r="R343" s="169"/>
      <c r="S343" s="169"/>
      <c r="T343" s="169"/>
      <c r="U343" s="170"/>
    </row>
    <row r="344" spans="1:21" ht="52.5" customHeight="1" x14ac:dyDescent="0.35">
      <c r="A344" s="198" t="s">
        <v>59</v>
      </c>
      <c r="B344" s="199"/>
      <c r="C344" s="200"/>
      <c r="D344" s="171" t="s">
        <v>60</v>
      </c>
      <c r="E344" s="175"/>
      <c r="F344" s="171" t="s">
        <v>61</v>
      </c>
      <c r="G344" s="175"/>
      <c r="H344" s="171" t="s">
        <v>57</v>
      </c>
      <c r="I344" s="172"/>
      <c r="M344" s="198" t="s">
        <v>59</v>
      </c>
      <c r="N344" s="199"/>
      <c r="O344" s="200"/>
      <c r="P344" s="171" t="s">
        <v>62</v>
      </c>
      <c r="Q344" s="175"/>
      <c r="R344" s="171" t="s">
        <v>61</v>
      </c>
      <c r="S344" s="175"/>
      <c r="T344" s="171" t="s">
        <v>57</v>
      </c>
      <c r="U344" s="172"/>
    </row>
    <row r="345" spans="1:21" x14ac:dyDescent="0.35">
      <c r="A345" s="201"/>
      <c r="B345" s="202"/>
      <c r="C345" s="203"/>
      <c r="D345" s="173"/>
      <c r="E345" s="176"/>
      <c r="F345" s="173"/>
      <c r="G345" s="176"/>
      <c r="H345" s="173"/>
      <c r="I345" s="174"/>
      <c r="M345" s="201"/>
      <c r="N345" s="202"/>
      <c r="O345" s="203"/>
      <c r="P345" s="173"/>
      <c r="Q345" s="176"/>
      <c r="R345" s="173"/>
      <c r="S345" s="176"/>
      <c r="T345" s="173"/>
      <c r="U345" s="174"/>
    </row>
    <row r="346" spans="1:21" x14ac:dyDescent="0.35">
      <c r="A346" s="222" t="str">
        <f>Arkusz4!B2</f>
        <v>NIEMCY</v>
      </c>
      <c r="B346" s="223"/>
      <c r="C346" s="223"/>
      <c r="D346" s="177">
        <v>673</v>
      </c>
      <c r="E346" s="177"/>
      <c r="F346" s="177">
        <v>614</v>
      </c>
      <c r="G346" s="177"/>
      <c r="H346" s="177">
        <v>67</v>
      </c>
      <c r="I346" s="177"/>
      <c r="M346" s="222" t="str">
        <f>Arkusz5!B2</f>
        <v>NIEMCY</v>
      </c>
      <c r="N346" s="223"/>
      <c r="O346" s="223"/>
      <c r="P346" s="177">
        <v>19</v>
      </c>
      <c r="Q346" s="177"/>
      <c r="R346" s="177">
        <v>20</v>
      </c>
      <c r="S346" s="177"/>
      <c r="T346" s="177">
        <v>3</v>
      </c>
      <c r="U346" s="236"/>
    </row>
    <row r="347" spans="1:21" x14ac:dyDescent="0.35">
      <c r="A347" s="224" t="str">
        <f>Arkusz4!B3</f>
        <v>FRANCJA</v>
      </c>
      <c r="B347" s="225"/>
      <c r="C347" s="225"/>
      <c r="D347" s="208">
        <v>364</v>
      </c>
      <c r="E347" s="208"/>
      <c r="F347" s="208">
        <v>289</v>
      </c>
      <c r="G347" s="208"/>
      <c r="H347" s="208">
        <v>13</v>
      </c>
      <c r="I347" s="208"/>
      <c r="M347" s="224" t="str">
        <f>Arkusz5!B3</f>
        <v>GRECJA</v>
      </c>
      <c r="N347" s="225"/>
      <c r="O347" s="225"/>
      <c r="P347" s="208">
        <v>13</v>
      </c>
      <c r="Q347" s="208"/>
      <c r="R347" s="208">
        <v>0</v>
      </c>
      <c r="S347" s="208"/>
      <c r="T347" s="208">
        <v>0</v>
      </c>
      <c r="U347" s="235"/>
    </row>
    <row r="348" spans="1:21" x14ac:dyDescent="0.35">
      <c r="A348" s="222" t="str">
        <f>Arkusz4!B4</f>
        <v>BELGIA</v>
      </c>
      <c r="B348" s="223"/>
      <c r="C348" s="223"/>
      <c r="D348" s="177">
        <v>116</v>
      </c>
      <c r="E348" s="177"/>
      <c r="F348" s="177">
        <v>91</v>
      </c>
      <c r="G348" s="177"/>
      <c r="H348" s="177">
        <v>3</v>
      </c>
      <c r="I348" s="177"/>
      <c r="M348" s="222" t="str">
        <f>Arkusz5!B4</f>
        <v>FRANCJA</v>
      </c>
      <c r="N348" s="223"/>
      <c r="O348" s="223"/>
      <c r="P348" s="177">
        <v>9</v>
      </c>
      <c r="Q348" s="177"/>
      <c r="R348" s="177">
        <v>8</v>
      </c>
      <c r="S348" s="177"/>
      <c r="T348" s="177">
        <v>4</v>
      </c>
      <c r="U348" s="236"/>
    </row>
    <row r="349" spans="1:21" x14ac:dyDescent="0.35">
      <c r="A349" s="224" t="str">
        <f>Arkusz4!B5</f>
        <v>SZWECJA</v>
      </c>
      <c r="B349" s="225"/>
      <c r="C349" s="225"/>
      <c r="D349" s="208">
        <v>69</v>
      </c>
      <c r="E349" s="208"/>
      <c r="F349" s="208">
        <v>51</v>
      </c>
      <c r="G349" s="208"/>
      <c r="H349" s="208">
        <v>13</v>
      </c>
      <c r="I349" s="208"/>
      <c r="M349" s="224" t="str">
        <f>Arkusz5!B5</f>
        <v>FINLANDIA</v>
      </c>
      <c r="N349" s="225"/>
      <c r="O349" s="225"/>
      <c r="P349" s="208">
        <v>3</v>
      </c>
      <c r="Q349" s="208"/>
      <c r="R349" s="208">
        <v>1</v>
      </c>
      <c r="S349" s="208"/>
      <c r="T349" s="208">
        <v>0</v>
      </c>
      <c r="U349" s="235"/>
    </row>
    <row r="350" spans="1:21" x14ac:dyDescent="0.35">
      <c r="A350" s="222" t="str">
        <f>Arkusz4!B6</f>
        <v>NIDERLANDY</v>
      </c>
      <c r="B350" s="223"/>
      <c r="C350" s="223"/>
      <c r="D350" s="177">
        <v>48</v>
      </c>
      <c r="E350" s="177"/>
      <c r="F350" s="177">
        <v>43</v>
      </c>
      <c r="G350" s="177"/>
      <c r="H350" s="177">
        <v>9</v>
      </c>
      <c r="I350" s="177"/>
      <c r="M350" s="222" t="str">
        <f>Arkusz5!B6</f>
        <v>NIDERLANDY</v>
      </c>
      <c r="N350" s="223"/>
      <c r="O350" s="223"/>
      <c r="P350" s="177">
        <v>3</v>
      </c>
      <c r="Q350" s="177"/>
      <c r="R350" s="177">
        <v>1</v>
      </c>
      <c r="S350" s="177"/>
      <c r="T350" s="177">
        <v>1</v>
      </c>
      <c r="U350" s="236"/>
    </row>
    <row r="351" spans="1:21" ht="15" thickBot="1" x14ac:dyDescent="0.4">
      <c r="A351" s="226" t="str">
        <f>Arkusz4!B7</f>
        <v>Pozostałe</v>
      </c>
      <c r="B351" s="227"/>
      <c r="C351" s="227"/>
      <c r="D351" s="209">
        <v>92</v>
      </c>
      <c r="E351" s="209"/>
      <c r="F351" s="209">
        <v>63</v>
      </c>
      <c r="G351" s="209"/>
      <c r="H351" s="209">
        <v>9</v>
      </c>
      <c r="I351" s="209"/>
      <c r="M351" s="226" t="str">
        <f>Arkusz5!B7</f>
        <v>Pozostałe</v>
      </c>
      <c r="N351" s="227"/>
      <c r="O351" s="227"/>
      <c r="P351" s="209">
        <v>18</v>
      </c>
      <c r="Q351" s="209"/>
      <c r="R351" s="209">
        <v>16</v>
      </c>
      <c r="S351" s="209"/>
      <c r="T351" s="209">
        <v>1</v>
      </c>
      <c r="U351" s="273"/>
    </row>
    <row r="352" spans="1:21" ht="15" thickBot="1" x14ac:dyDescent="0.4">
      <c r="A352" s="206" t="s">
        <v>72</v>
      </c>
      <c r="B352" s="207"/>
      <c r="C352" s="207"/>
      <c r="D352" s="204">
        <v>1362</v>
      </c>
      <c r="E352" s="204"/>
      <c r="F352" s="204">
        <v>1151</v>
      </c>
      <c r="G352" s="204"/>
      <c r="H352" s="204">
        <v>114</v>
      </c>
      <c r="I352" s="205"/>
      <c r="M352" s="206" t="s">
        <v>72</v>
      </c>
      <c r="N352" s="207"/>
      <c r="O352" s="207"/>
      <c r="P352" s="204">
        <v>65</v>
      </c>
      <c r="Q352" s="204"/>
      <c r="R352" s="204">
        <v>46</v>
      </c>
      <c r="S352" s="204"/>
      <c r="T352" s="204">
        <v>9</v>
      </c>
      <c r="U352" s="205"/>
    </row>
    <row r="354" spans="1:26" x14ac:dyDescent="0.35">
      <c r="A354" s="58" t="s">
        <v>125</v>
      </c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</row>
    <row r="355" spans="1:26" x14ac:dyDescent="0.35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</row>
    <row r="356" spans="1:26" x14ac:dyDescent="0.35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</row>
    <row r="357" spans="1:26" x14ac:dyDescent="0.35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</row>
    <row r="358" spans="1:26" x14ac:dyDescent="0.35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</row>
    <row r="359" spans="1:26" x14ac:dyDescent="0.35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</row>
    <row r="360" spans="1:26" x14ac:dyDescent="0.35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</row>
    <row r="361" spans="1:26" x14ac:dyDescent="0.35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</row>
    <row r="363" spans="1:26" x14ac:dyDescent="0.35">
      <c r="A363" s="243" t="s">
        <v>71</v>
      </c>
      <c r="B363" s="243"/>
      <c r="C363" s="243"/>
      <c r="D363" s="243"/>
      <c r="E363" s="243"/>
      <c r="F363" s="243"/>
      <c r="G363" s="243"/>
      <c r="H363" s="243"/>
      <c r="I363" s="243"/>
      <c r="J363" s="243"/>
      <c r="K363" s="243"/>
      <c r="L363" s="243"/>
      <c r="M363" s="243"/>
      <c r="N363" s="243"/>
      <c r="O363" s="243"/>
      <c r="P363" s="243"/>
      <c r="Q363" s="243"/>
      <c r="R363" s="243"/>
      <c r="S363" s="243"/>
      <c r="T363" s="243"/>
      <c r="U363" s="243"/>
      <c r="V363" s="243"/>
      <c r="W363" s="243"/>
      <c r="X363" s="243"/>
      <c r="Y363" s="243"/>
      <c r="Z363" s="243"/>
    </row>
    <row r="364" spans="1:26" x14ac:dyDescent="0.3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</row>
    <row r="365" spans="1:26" x14ac:dyDescent="0.35">
      <c r="A365" s="64" t="s">
        <v>152</v>
      </c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</row>
    <row r="366" spans="1:26" x14ac:dyDescent="0.3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</row>
    <row r="367" spans="1:26" ht="15" thickBot="1" x14ac:dyDescent="0.4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</row>
    <row r="368" spans="1:26" x14ac:dyDescent="0.35">
      <c r="C368" s="127" t="s">
        <v>0</v>
      </c>
      <c r="D368" s="128"/>
      <c r="E368" s="128"/>
      <c r="F368" s="128"/>
      <c r="G368" s="180" t="str">
        <f>CONCATENATE(Arkusz18!A2," - ",Arkusz18!B2," r.")</f>
        <v>01.07.2020 - 31.07.2020 r.</v>
      </c>
      <c r="H368" s="180"/>
      <c r="I368" s="180"/>
      <c r="J368" s="180"/>
      <c r="K368" s="180"/>
      <c r="L368" s="180"/>
      <c r="M368" s="180"/>
      <c r="N368" s="180"/>
      <c r="O368" s="180"/>
      <c r="P368" s="180"/>
      <c r="Q368" s="180"/>
      <c r="R368" s="180"/>
      <c r="S368" s="180"/>
      <c r="T368" s="180"/>
      <c r="U368" s="181"/>
    </row>
    <row r="369" spans="3:21" ht="73.5" customHeight="1" x14ac:dyDescent="0.35">
      <c r="C369" s="129"/>
      <c r="D369" s="130"/>
      <c r="E369" s="130"/>
      <c r="F369" s="130"/>
      <c r="G369" s="231" t="s">
        <v>63</v>
      </c>
      <c r="H369" s="232"/>
      <c r="I369" s="233"/>
      <c r="J369" s="231" t="s">
        <v>64</v>
      </c>
      <c r="K369" s="232"/>
      <c r="L369" s="233"/>
      <c r="M369" s="231" t="s">
        <v>65</v>
      </c>
      <c r="N369" s="232"/>
      <c r="O369" s="233"/>
      <c r="P369" s="231" t="s">
        <v>74</v>
      </c>
      <c r="Q369" s="232"/>
      <c r="R369" s="233"/>
      <c r="S369" s="231" t="s">
        <v>66</v>
      </c>
      <c r="T369" s="232"/>
      <c r="U369" s="234"/>
    </row>
    <row r="370" spans="3:21" x14ac:dyDescent="0.35">
      <c r="C370" s="229" t="str">
        <f>Arkusz6!B2</f>
        <v>ROSJA</v>
      </c>
      <c r="D370" s="230"/>
      <c r="E370" s="230"/>
      <c r="F370" s="230"/>
      <c r="G370" s="121">
        <f>Arkusz6!C2</f>
        <v>2</v>
      </c>
      <c r="H370" s="121"/>
      <c r="I370" s="121"/>
      <c r="J370" s="121">
        <f>Arkusz6!D2</f>
        <v>1</v>
      </c>
      <c r="K370" s="121"/>
      <c r="L370" s="121"/>
      <c r="M370" s="121">
        <f>Arkusz6!E2</f>
        <v>0</v>
      </c>
      <c r="N370" s="121"/>
      <c r="O370" s="121"/>
      <c r="P370" s="121">
        <f>Arkusz6!F2</f>
        <v>170</v>
      </c>
      <c r="Q370" s="121"/>
      <c r="R370" s="121"/>
      <c r="S370" s="121">
        <f>Arkusz6!G2</f>
        <v>47</v>
      </c>
      <c r="T370" s="121"/>
      <c r="U370" s="121"/>
    </row>
    <row r="371" spans="3:21" x14ac:dyDescent="0.35">
      <c r="C371" s="220" t="str">
        <f>Arkusz6!B3</f>
        <v>UKRAINA</v>
      </c>
      <c r="D371" s="221"/>
      <c r="E371" s="221"/>
      <c r="F371" s="221"/>
      <c r="G371" s="228">
        <f>Arkusz6!C3</f>
        <v>2</v>
      </c>
      <c r="H371" s="228"/>
      <c r="I371" s="228"/>
      <c r="J371" s="228">
        <f>Arkusz6!D3</f>
        <v>0</v>
      </c>
      <c r="K371" s="228"/>
      <c r="L371" s="228"/>
      <c r="M371" s="228">
        <f>Arkusz6!E3</f>
        <v>0</v>
      </c>
      <c r="N371" s="228"/>
      <c r="O371" s="228"/>
      <c r="P371" s="228">
        <f>Arkusz6!F3</f>
        <v>22</v>
      </c>
      <c r="Q371" s="228"/>
      <c r="R371" s="228"/>
      <c r="S371" s="228">
        <f>Arkusz6!G3</f>
        <v>5</v>
      </c>
      <c r="T371" s="228"/>
      <c r="U371" s="228"/>
    </row>
    <row r="372" spans="3:21" x14ac:dyDescent="0.35">
      <c r="C372" s="229" t="str">
        <f>Arkusz6!B4</f>
        <v>TADŻYKISTAN</v>
      </c>
      <c r="D372" s="230"/>
      <c r="E372" s="230"/>
      <c r="F372" s="230"/>
      <c r="G372" s="121">
        <f>Arkusz6!C4</f>
        <v>0</v>
      </c>
      <c r="H372" s="121"/>
      <c r="I372" s="121"/>
      <c r="J372" s="121">
        <f>Arkusz6!D4</f>
        <v>4</v>
      </c>
      <c r="K372" s="121"/>
      <c r="L372" s="121"/>
      <c r="M372" s="121">
        <f>Arkusz6!E4</f>
        <v>0</v>
      </c>
      <c r="N372" s="121"/>
      <c r="O372" s="121"/>
      <c r="P372" s="121">
        <f>Arkusz6!F4</f>
        <v>9</v>
      </c>
      <c r="Q372" s="121"/>
      <c r="R372" s="121"/>
      <c r="S372" s="121">
        <f>Arkusz6!G4</f>
        <v>0</v>
      </c>
      <c r="T372" s="121"/>
      <c r="U372" s="121"/>
    </row>
    <row r="373" spans="3:21" x14ac:dyDescent="0.35">
      <c r="C373" s="220" t="str">
        <f>Arkusz6!B5</f>
        <v>TURCJA</v>
      </c>
      <c r="D373" s="221"/>
      <c r="E373" s="221"/>
      <c r="F373" s="221"/>
      <c r="G373" s="228">
        <f>Arkusz6!C5</f>
        <v>6</v>
      </c>
      <c r="H373" s="228"/>
      <c r="I373" s="228"/>
      <c r="J373" s="228">
        <f>Arkusz6!D5</f>
        <v>0</v>
      </c>
      <c r="K373" s="228"/>
      <c r="L373" s="228"/>
      <c r="M373" s="228">
        <f>Arkusz6!E5</f>
        <v>0</v>
      </c>
      <c r="N373" s="228"/>
      <c r="O373" s="228"/>
      <c r="P373" s="228">
        <f>Arkusz6!F5</f>
        <v>4</v>
      </c>
      <c r="Q373" s="228"/>
      <c r="R373" s="228"/>
      <c r="S373" s="228">
        <f>Arkusz6!G5</f>
        <v>0</v>
      </c>
      <c r="T373" s="228"/>
      <c r="U373" s="228"/>
    </row>
    <row r="374" spans="3:21" x14ac:dyDescent="0.35">
      <c r="C374" s="229" t="str">
        <f>Arkusz6!B6</f>
        <v>GRUZJA</v>
      </c>
      <c r="D374" s="230"/>
      <c r="E374" s="230"/>
      <c r="F374" s="230"/>
      <c r="G374" s="121">
        <f>Arkusz6!C6</f>
        <v>0</v>
      </c>
      <c r="H374" s="121"/>
      <c r="I374" s="121"/>
      <c r="J374" s="121">
        <f>Arkusz6!D6</f>
        <v>0</v>
      </c>
      <c r="K374" s="121"/>
      <c r="L374" s="121"/>
      <c r="M374" s="121">
        <f>Arkusz6!E6</f>
        <v>0</v>
      </c>
      <c r="N374" s="121"/>
      <c r="O374" s="121"/>
      <c r="P374" s="121">
        <f>Arkusz6!F6</f>
        <v>7</v>
      </c>
      <c r="Q374" s="121"/>
      <c r="R374" s="121"/>
      <c r="S374" s="121">
        <f>Arkusz6!G6</f>
        <v>1</v>
      </c>
      <c r="T374" s="121"/>
      <c r="U374" s="121"/>
    </row>
    <row r="375" spans="3:21" ht="15" thickBot="1" x14ac:dyDescent="0.4">
      <c r="C375" s="123" t="str">
        <f>Arkusz6!B7</f>
        <v>Pozostałe</v>
      </c>
      <c r="D375" s="124"/>
      <c r="E375" s="124"/>
      <c r="F375" s="124"/>
      <c r="G375" s="122">
        <f>Arkusz6!C7</f>
        <v>8</v>
      </c>
      <c r="H375" s="122"/>
      <c r="I375" s="122"/>
      <c r="J375" s="122">
        <f>Arkusz6!D7</f>
        <v>3</v>
      </c>
      <c r="K375" s="122"/>
      <c r="L375" s="122"/>
      <c r="M375" s="122">
        <f>Arkusz6!E7</f>
        <v>0</v>
      </c>
      <c r="N375" s="122"/>
      <c r="O375" s="122"/>
      <c r="P375" s="122">
        <f>Arkusz6!F7</f>
        <v>27</v>
      </c>
      <c r="Q375" s="122"/>
      <c r="R375" s="122"/>
      <c r="S375" s="122">
        <f>Arkusz6!G7</f>
        <v>14</v>
      </c>
      <c r="T375" s="122"/>
      <c r="U375" s="122"/>
    </row>
    <row r="376" spans="3:21" ht="15" thickBot="1" x14ac:dyDescent="0.4">
      <c r="C376" s="125" t="s">
        <v>1</v>
      </c>
      <c r="D376" s="126"/>
      <c r="E376" s="126"/>
      <c r="F376" s="126"/>
      <c r="G376" s="90">
        <f>SUM(G370:I375)</f>
        <v>18</v>
      </c>
      <c r="H376" s="90"/>
      <c r="I376" s="90"/>
      <c r="J376" s="90">
        <f t="shared" ref="J376" si="6">SUM(J370:L375)</f>
        <v>8</v>
      </c>
      <c r="K376" s="90"/>
      <c r="L376" s="90"/>
      <c r="M376" s="90">
        <f t="shared" ref="M376" si="7">SUM(M370:O375)</f>
        <v>0</v>
      </c>
      <c r="N376" s="90"/>
      <c r="O376" s="90"/>
      <c r="P376" s="90">
        <f t="shared" ref="P376" si="8">SUM(P370:R375)</f>
        <v>239</v>
      </c>
      <c r="Q376" s="90"/>
      <c r="R376" s="90"/>
      <c r="S376" s="90">
        <f>SUM(S370:U375)</f>
        <v>67</v>
      </c>
      <c r="T376" s="90"/>
      <c r="U376" s="91"/>
    </row>
    <row r="379" spans="3:21" ht="15" thickBot="1" x14ac:dyDescent="0.4"/>
    <row r="380" spans="3:21" x14ac:dyDescent="0.35">
      <c r="C380" s="127" t="s">
        <v>0</v>
      </c>
      <c r="D380" s="128"/>
      <c r="E380" s="128"/>
      <c r="F380" s="128"/>
      <c r="G380" s="180" t="str">
        <f>CONCATENATE(Arkusz18!C2," - ",Arkusz18!B2," r.")</f>
        <v>01.01.2020 - 31.07.2020 r.</v>
      </c>
      <c r="H380" s="180"/>
      <c r="I380" s="180"/>
      <c r="J380" s="180"/>
      <c r="K380" s="180"/>
      <c r="L380" s="180"/>
      <c r="M380" s="180"/>
      <c r="N380" s="180"/>
      <c r="O380" s="180"/>
      <c r="P380" s="180"/>
      <c r="Q380" s="180"/>
      <c r="R380" s="180"/>
      <c r="S380" s="180"/>
      <c r="T380" s="180"/>
      <c r="U380" s="181"/>
    </row>
    <row r="381" spans="3:21" ht="71.25" customHeight="1" x14ac:dyDescent="0.35">
      <c r="C381" s="129"/>
      <c r="D381" s="130"/>
      <c r="E381" s="130"/>
      <c r="F381" s="130"/>
      <c r="G381" s="231" t="s">
        <v>63</v>
      </c>
      <c r="H381" s="232"/>
      <c r="I381" s="233"/>
      <c r="J381" s="231" t="s">
        <v>64</v>
      </c>
      <c r="K381" s="232"/>
      <c r="L381" s="233"/>
      <c r="M381" s="231" t="s">
        <v>65</v>
      </c>
      <c r="N381" s="232"/>
      <c r="O381" s="233"/>
      <c r="P381" s="231" t="s">
        <v>74</v>
      </c>
      <c r="Q381" s="232"/>
      <c r="R381" s="233"/>
      <c r="S381" s="231" t="s">
        <v>66</v>
      </c>
      <c r="T381" s="232"/>
      <c r="U381" s="234"/>
    </row>
    <row r="382" spans="3:21" x14ac:dyDescent="0.35">
      <c r="C382" s="229" t="str">
        <f>Arkusz7!B2</f>
        <v>ROSJA</v>
      </c>
      <c r="D382" s="230"/>
      <c r="E382" s="230"/>
      <c r="F382" s="230"/>
      <c r="G382" s="121">
        <f>Arkusz7!C2</f>
        <v>14</v>
      </c>
      <c r="H382" s="121"/>
      <c r="I382" s="121"/>
      <c r="J382" s="121">
        <f>Arkusz7!D2</f>
        <v>27</v>
      </c>
      <c r="K382" s="121"/>
      <c r="L382" s="121"/>
      <c r="M382" s="121">
        <f>Arkusz7!E2</f>
        <v>2</v>
      </c>
      <c r="N382" s="121"/>
      <c r="O382" s="121"/>
      <c r="P382" s="121">
        <f>Arkusz7!F2</f>
        <v>746</v>
      </c>
      <c r="Q382" s="121"/>
      <c r="R382" s="121"/>
      <c r="S382" s="121">
        <f>Arkusz7!G2</f>
        <v>624</v>
      </c>
      <c r="T382" s="121"/>
      <c r="U382" s="121"/>
    </row>
    <row r="383" spans="3:21" x14ac:dyDescent="0.35">
      <c r="C383" s="220" t="str">
        <f>Arkusz7!B3</f>
        <v>UKRAINA</v>
      </c>
      <c r="D383" s="221"/>
      <c r="E383" s="221"/>
      <c r="F383" s="221"/>
      <c r="G383" s="228">
        <f>Arkusz7!C3</f>
        <v>2</v>
      </c>
      <c r="H383" s="228"/>
      <c r="I383" s="228"/>
      <c r="J383" s="228">
        <f>Arkusz7!D3</f>
        <v>9</v>
      </c>
      <c r="K383" s="228"/>
      <c r="L383" s="228"/>
      <c r="M383" s="228">
        <f>Arkusz7!E3</f>
        <v>0</v>
      </c>
      <c r="N383" s="228"/>
      <c r="O383" s="228"/>
      <c r="P383" s="228">
        <f>Arkusz7!F3</f>
        <v>197</v>
      </c>
      <c r="Q383" s="228"/>
      <c r="R383" s="228"/>
      <c r="S383" s="228">
        <f>Arkusz7!G3</f>
        <v>26</v>
      </c>
      <c r="T383" s="228"/>
      <c r="U383" s="228"/>
    </row>
    <row r="384" spans="3:21" x14ac:dyDescent="0.35">
      <c r="C384" s="229" t="str">
        <f>Arkusz7!B4</f>
        <v>TADŻYKISTAN</v>
      </c>
      <c r="D384" s="230"/>
      <c r="E384" s="230"/>
      <c r="F384" s="230"/>
      <c r="G384" s="121">
        <f>Arkusz7!C4</f>
        <v>1</v>
      </c>
      <c r="H384" s="121"/>
      <c r="I384" s="121"/>
      <c r="J384" s="121">
        <f>Arkusz7!D4</f>
        <v>20</v>
      </c>
      <c r="K384" s="121"/>
      <c r="L384" s="121"/>
      <c r="M384" s="121">
        <f>Arkusz7!E4</f>
        <v>0</v>
      </c>
      <c r="N384" s="121"/>
      <c r="O384" s="121"/>
      <c r="P384" s="121">
        <f>Arkusz7!F4</f>
        <v>44</v>
      </c>
      <c r="Q384" s="121"/>
      <c r="R384" s="121"/>
      <c r="S384" s="121">
        <f>Arkusz7!G4</f>
        <v>18</v>
      </c>
      <c r="T384" s="121"/>
      <c r="U384" s="121"/>
    </row>
    <row r="385" spans="1:25" x14ac:dyDescent="0.35">
      <c r="C385" s="220" t="str">
        <f>Arkusz7!B5</f>
        <v>TURCJA</v>
      </c>
      <c r="D385" s="221"/>
      <c r="E385" s="221"/>
      <c r="F385" s="221"/>
      <c r="G385" s="228">
        <f>Arkusz7!C5</f>
        <v>53</v>
      </c>
      <c r="H385" s="228"/>
      <c r="I385" s="228"/>
      <c r="J385" s="228">
        <f>Arkusz7!D5</f>
        <v>0</v>
      </c>
      <c r="K385" s="228"/>
      <c r="L385" s="228"/>
      <c r="M385" s="228">
        <f>Arkusz7!E5</f>
        <v>0</v>
      </c>
      <c r="N385" s="228"/>
      <c r="O385" s="228"/>
      <c r="P385" s="228">
        <f>Arkusz7!F5</f>
        <v>17</v>
      </c>
      <c r="Q385" s="228"/>
      <c r="R385" s="228"/>
      <c r="S385" s="228">
        <f>Arkusz7!G5</f>
        <v>10</v>
      </c>
      <c r="T385" s="228"/>
      <c r="U385" s="228"/>
    </row>
    <row r="386" spans="1:25" x14ac:dyDescent="0.35">
      <c r="C386" s="229" t="str">
        <f>Arkusz7!B6</f>
        <v>GRUZJA</v>
      </c>
      <c r="D386" s="230"/>
      <c r="E386" s="230"/>
      <c r="F386" s="230"/>
      <c r="G386" s="121">
        <f>Arkusz7!C6</f>
        <v>0</v>
      </c>
      <c r="H386" s="121"/>
      <c r="I386" s="121"/>
      <c r="J386" s="121">
        <f>Arkusz7!D6</f>
        <v>0</v>
      </c>
      <c r="K386" s="121"/>
      <c r="L386" s="121"/>
      <c r="M386" s="121">
        <f>Arkusz7!E6</f>
        <v>0</v>
      </c>
      <c r="N386" s="121"/>
      <c r="O386" s="121"/>
      <c r="P386" s="121">
        <f>Arkusz7!F6</f>
        <v>41</v>
      </c>
      <c r="Q386" s="121"/>
      <c r="R386" s="121"/>
      <c r="S386" s="121">
        <f>Arkusz7!G6</f>
        <v>19</v>
      </c>
      <c r="T386" s="121"/>
      <c r="U386" s="121"/>
    </row>
    <row r="387" spans="1:25" ht="15" thickBot="1" x14ac:dyDescent="0.4">
      <c r="C387" s="123" t="str">
        <f>Arkusz7!B7</f>
        <v>Pozostałe</v>
      </c>
      <c r="D387" s="124"/>
      <c r="E387" s="124"/>
      <c r="F387" s="124"/>
      <c r="G387" s="122">
        <f>Arkusz7!C7</f>
        <v>33</v>
      </c>
      <c r="H387" s="122"/>
      <c r="I387" s="122"/>
      <c r="J387" s="122">
        <f>Arkusz7!D7</f>
        <v>36</v>
      </c>
      <c r="K387" s="122"/>
      <c r="L387" s="122"/>
      <c r="M387" s="122">
        <f>Arkusz7!E7</f>
        <v>0</v>
      </c>
      <c r="N387" s="122"/>
      <c r="O387" s="122"/>
      <c r="P387" s="122">
        <f>Arkusz7!F7</f>
        <v>195</v>
      </c>
      <c r="Q387" s="122"/>
      <c r="R387" s="122"/>
      <c r="S387" s="122">
        <f>Arkusz7!G7</f>
        <v>100</v>
      </c>
      <c r="T387" s="122"/>
      <c r="U387" s="122"/>
    </row>
    <row r="388" spans="1:25" ht="15" thickBot="1" x14ac:dyDescent="0.4">
      <c r="C388" s="125" t="s">
        <v>1</v>
      </c>
      <c r="D388" s="126"/>
      <c r="E388" s="126"/>
      <c r="F388" s="126"/>
      <c r="G388" s="90">
        <f>SUM(G382:I387)</f>
        <v>103</v>
      </c>
      <c r="H388" s="90"/>
      <c r="I388" s="90"/>
      <c r="J388" s="90">
        <f t="shared" ref="J388" si="9">SUM(J382:L387)</f>
        <v>92</v>
      </c>
      <c r="K388" s="90"/>
      <c r="L388" s="90"/>
      <c r="M388" s="90">
        <f t="shared" ref="M388" si="10">SUM(M382:O387)</f>
        <v>2</v>
      </c>
      <c r="N388" s="90"/>
      <c r="O388" s="90"/>
      <c r="P388" s="90">
        <f t="shared" ref="P388" si="11">SUM(P382:R387)</f>
        <v>1240</v>
      </c>
      <c r="Q388" s="90"/>
      <c r="R388" s="90"/>
      <c r="S388" s="90">
        <f>SUM(S382:U387)</f>
        <v>797</v>
      </c>
      <c r="T388" s="90"/>
      <c r="U388" s="91"/>
    </row>
    <row r="391" spans="1:25" x14ac:dyDescent="0.35">
      <c r="A391" s="58" t="s">
        <v>125</v>
      </c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</row>
    <row r="392" spans="1:25" x14ac:dyDescent="0.35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</row>
    <row r="393" spans="1:25" x14ac:dyDescent="0.35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</row>
    <row r="394" spans="1:25" x14ac:dyDescent="0.35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</row>
    <row r="395" spans="1:25" x14ac:dyDescent="0.35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</row>
    <row r="396" spans="1:25" x14ac:dyDescent="0.35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</row>
    <row r="397" spans="1:25" x14ac:dyDescent="0.35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</row>
    <row r="398" spans="1:25" x14ac:dyDescent="0.35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</row>
    <row r="399" spans="1:25" x14ac:dyDescent="0.35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</row>
    <row r="400" spans="1:25" x14ac:dyDescent="0.35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</row>
    <row r="401" spans="1:25" x14ac:dyDescent="0.35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</row>
    <row r="405" spans="1:25" x14ac:dyDescent="0.35">
      <c r="A405" s="64" t="s">
        <v>153</v>
      </c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</row>
    <row r="406" spans="1:25" x14ac:dyDescent="0.35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</row>
    <row r="407" spans="1:25" x14ac:dyDescent="0.3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</row>
    <row r="408" spans="1:25" ht="15" thickBot="1" x14ac:dyDescent="0.4"/>
    <row r="409" spans="1:25" ht="30" customHeight="1" x14ac:dyDescent="0.35">
      <c r="B409" s="127" t="s">
        <v>9</v>
      </c>
      <c r="C409" s="128"/>
      <c r="D409" s="128"/>
      <c r="E409" s="128"/>
      <c r="F409" s="128"/>
      <c r="G409" s="128"/>
      <c r="H409" s="128"/>
      <c r="I409" s="128"/>
      <c r="J409" s="131" t="str">
        <f>Arkusz8!C6</f>
        <v>27.06.2020 - 03.07.2020</v>
      </c>
      <c r="K409" s="131"/>
      <c r="L409" s="131"/>
      <c r="M409" s="131" t="str">
        <f>Arkusz8!C10</f>
        <v>04.07.2020 - 10.07.2020</v>
      </c>
      <c r="N409" s="131"/>
      <c r="O409" s="131"/>
      <c r="P409" s="131" t="str">
        <f>Arkusz8!C9</f>
        <v>11.07.2020 - 17.07.2020</v>
      </c>
      <c r="Q409" s="131"/>
      <c r="R409" s="131"/>
      <c r="S409" s="131" t="str">
        <f>Arkusz8!C8</f>
        <v>18.07.2020 - 24.07.2020</v>
      </c>
      <c r="T409" s="131"/>
      <c r="U409" s="131"/>
      <c r="V409" s="131" t="str">
        <f>Arkusz8!C7</f>
        <v>25.07.2020 - 31.07.2020</v>
      </c>
      <c r="W409" s="131"/>
      <c r="X409" s="162"/>
    </row>
    <row r="410" spans="1:25" x14ac:dyDescent="0.35">
      <c r="B410" s="246" t="s">
        <v>32</v>
      </c>
      <c r="C410" s="247"/>
      <c r="D410" s="247"/>
      <c r="E410" s="247"/>
      <c r="F410" s="247"/>
      <c r="G410" s="247"/>
      <c r="H410" s="247"/>
      <c r="I410" s="247"/>
      <c r="J410" s="161">
        <f>Arkusz8!A6</f>
        <v>1079</v>
      </c>
      <c r="K410" s="161"/>
      <c r="L410" s="161"/>
      <c r="M410" s="161">
        <f>Arkusz8!A5</f>
        <v>1057</v>
      </c>
      <c r="N410" s="161"/>
      <c r="O410" s="161"/>
      <c r="P410" s="161">
        <f>Arkusz8!A4</f>
        <v>1014</v>
      </c>
      <c r="Q410" s="161"/>
      <c r="R410" s="161"/>
      <c r="S410" s="161">
        <f>Arkusz8!A3</f>
        <v>981</v>
      </c>
      <c r="T410" s="161"/>
      <c r="U410" s="161"/>
      <c r="V410" s="161">
        <f>Arkusz8!A2</f>
        <v>983</v>
      </c>
      <c r="W410" s="161"/>
      <c r="X410" s="161"/>
    </row>
    <row r="411" spans="1:25" x14ac:dyDescent="0.35">
      <c r="B411" s="244" t="s">
        <v>5</v>
      </c>
      <c r="C411" s="245"/>
      <c r="D411" s="245"/>
      <c r="E411" s="245"/>
      <c r="F411" s="245"/>
      <c r="G411" s="245"/>
      <c r="H411" s="245"/>
      <c r="I411" s="245"/>
      <c r="J411" s="121">
        <f>Arkusz8!A11</f>
        <v>2009</v>
      </c>
      <c r="K411" s="121"/>
      <c r="L411" s="121"/>
      <c r="M411" s="121">
        <f>Arkusz8!A10</f>
        <v>2037</v>
      </c>
      <c r="N411" s="121"/>
      <c r="O411" s="121"/>
      <c r="P411" s="121">
        <f>Arkusz8!A9</f>
        <v>2053</v>
      </c>
      <c r="Q411" s="121"/>
      <c r="R411" s="121"/>
      <c r="S411" s="121">
        <f>Arkusz8!A8</f>
        <v>2058</v>
      </c>
      <c r="T411" s="121"/>
      <c r="U411" s="121"/>
      <c r="V411" s="121">
        <f>Arkusz8!A7</f>
        <v>2062</v>
      </c>
      <c r="W411" s="121"/>
      <c r="X411" s="121"/>
    </row>
    <row r="412" spans="1:25" x14ac:dyDescent="0.35">
      <c r="B412" s="246" t="s">
        <v>6</v>
      </c>
      <c r="C412" s="247"/>
      <c r="D412" s="247"/>
      <c r="E412" s="247"/>
      <c r="F412" s="247"/>
      <c r="G412" s="247"/>
      <c r="H412" s="247"/>
      <c r="I412" s="247"/>
      <c r="J412" s="161">
        <f>Arkusz8!A16</f>
        <v>30</v>
      </c>
      <c r="K412" s="161"/>
      <c r="L412" s="161"/>
      <c r="M412" s="161">
        <f>Arkusz8!A15</f>
        <v>10</v>
      </c>
      <c r="N412" s="161"/>
      <c r="O412" s="161"/>
      <c r="P412" s="161">
        <f>Arkusz8!A14</f>
        <v>47</v>
      </c>
      <c r="Q412" s="161"/>
      <c r="R412" s="161"/>
      <c r="S412" s="161">
        <f>Arkusz8!A13</f>
        <v>37</v>
      </c>
      <c r="T412" s="161"/>
      <c r="U412" s="161"/>
      <c r="V412" s="161">
        <f>Arkusz8!A12</f>
        <v>3</v>
      </c>
      <c r="W412" s="161"/>
      <c r="X412" s="161"/>
    </row>
    <row r="413" spans="1:25" x14ac:dyDescent="0.35">
      <c r="B413" s="165" t="s">
        <v>7</v>
      </c>
      <c r="C413" s="166"/>
      <c r="D413" s="166"/>
      <c r="E413" s="166"/>
      <c r="F413" s="166"/>
      <c r="G413" s="166"/>
      <c r="H413" s="166"/>
      <c r="I413" s="166"/>
      <c r="J413" s="121">
        <f>Arkusz8!A21</f>
        <v>17</v>
      </c>
      <c r="K413" s="121"/>
      <c r="L413" s="121"/>
      <c r="M413" s="121">
        <f>Arkusz8!A20</f>
        <v>14</v>
      </c>
      <c r="N413" s="121"/>
      <c r="O413" s="121"/>
      <c r="P413" s="121">
        <f>Arkusz8!A19</f>
        <v>19</v>
      </c>
      <c r="Q413" s="121"/>
      <c r="R413" s="121"/>
      <c r="S413" s="121">
        <f>Arkusz8!A18</f>
        <v>11</v>
      </c>
      <c r="T413" s="121"/>
      <c r="U413" s="121"/>
      <c r="V413" s="121">
        <f>Arkusz8!A17</f>
        <v>10</v>
      </c>
      <c r="W413" s="121"/>
      <c r="X413" s="121"/>
    </row>
    <row r="414" spans="1:25" ht="15" thickBot="1" x14ac:dyDescent="0.4">
      <c r="B414" s="132" t="s">
        <v>95</v>
      </c>
      <c r="C414" s="133"/>
      <c r="D414" s="133"/>
      <c r="E414" s="133"/>
      <c r="F414" s="133"/>
      <c r="G414" s="133"/>
      <c r="H414" s="133"/>
      <c r="I414" s="133"/>
      <c r="J414" s="160">
        <f>Arkusz8!A26</f>
        <v>1</v>
      </c>
      <c r="K414" s="160"/>
      <c r="L414" s="160"/>
      <c r="M414" s="160">
        <f>Arkusz8!A25</f>
        <v>1</v>
      </c>
      <c r="N414" s="160"/>
      <c r="O414" s="160"/>
      <c r="P414" s="160">
        <f>Arkusz8!A24</f>
        <v>1</v>
      </c>
      <c r="Q414" s="160"/>
      <c r="R414" s="160"/>
      <c r="S414" s="160">
        <f>Arkusz8!A23</f>
        <v>1</v>
      </c>
      <c r="T414" s="160"/>
      <c r="U414" s="160"/>
      <c r="V414" s="160">
        <f>Arkusz8!A22</f>
        <v>1</v>
      </c>
      <c r="W414" s="160"/>
      <c r="X414" s="160"/>
    </row>
    <row r="415" spans="1:25" ht="15" thickBot="1" x14ac:dyDescent="0.4">
      <c r="B415" s="145" t="s">
        <v>96</v>
      </c>
      <c r="C415" s="146"/>
      <c r="D415" s="146"/>
      <c r="E415" s="146"/>
      <c r="F415" s="146"/>
      <c r="G415" s="146"/>
      <c r="H415" s="146"/>
      <c r="I415" s="146"/>
      <c r="J415" s="119">
        <f>SUM(J410,J411,J414)</f>
        <v>3089</v>
      </c>
      <c r="K415" s="119"/>
      <c r="L415" s="119"/>
      <c r="M415" s="119">
        <f>SUM(M410,M411,M414)</f>
        <v>3095</v>
      </c>
      <c r="N415" s="119"/>
      <c r="O415" s="119"/>
      <c r="P415" s="119">
        <f>SUM(P410,P411,P414)</f>
        <v>3068</v>
      </c>
      <c r="Q415" s="119"/>
      <c r="R415" s="119"/>
      <c r="S415" s="119">
        <f>SUM(S410,S411,S414)</f>
        <v>3040</v>
      </c>
      <c r="T415" s="119"/>
      <c r="U415" s="119"/>
      <c r="V415" s="119">
        <f>SUM(V410,V411,V414)</f>
        <v>3046</v>
      </c>
      <c r="W415" s="119"/>
      <c r="X415" s="120"/>
    </row>
    <row r="416" spans="1:25" x14ac:dyDescent="0.35">
      <c r="B416" s="22"/>
      <c r="C416" s="22"/>
      <c r="D416" s="22"/>
      <c r="E416" s="22"/>
      <c r="F416" s="22"/>
      <c r="G416" s="22"/>
      <c r="H416" s="22"/>
      <c r="I416" s="22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</row>
    <row r="417" spans="2:24" x14ac:dyDescent="0.35">
      <c r="B417" s="22"/>
      <c r="C417" s="22"/>
      <c r="D417" s="22"/>
      <c r="E417" s="22"/>
      <c r="F417" s="22"/>
      <c r="G417" s="22"/>
      <c r="H417" s="22"/>
      <c r="I417" s="22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</row>
    <row r="418" spans="2:24" x14ac:dyDescent="0.35">
      <c r="B418" s="22"/>
      <c r="C418" s="22"/>
      <c r="D418" s="22"/>
      <c r="E418" s="22"/>
      <c r="F418" s="22"/>
      <c r="G418" s="22"/>
      <c r="H418" s="22"/>
      <c r="I418" s="22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</row>
    <row r="419" spans="2:24" x14ac:dyDescent="0.35">
      <c r="B419" s="22"/>
      <c r="C419" s="22"/>
      <c r="D419" s="22"/>
      <c r="E419" s="22"/>
      <c r="F419" s="22"/>
      <c r="G419" s="22"/>
      <c r="H419" s="22"/>
      <c r="I419" s="22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</row>
    <row r="420" spans="2:24" x14ac:dyDescent="0.35">
      <c r="B420" s="22"/>
      <c r="C420" s="22"/>
      <c r="D420" s="22"/>
      <c r="E420" s="22"/>
      <c r="F420" s="22"/>
      <c r="G420" s="22"/>
      <c r="H420" s="22"/>
      <c r="I420" s="22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</row>
    <row r="421" spans="2:24" x14ac:dyDescent="0.35">
      <c r="B421" s="22"/>
      <c r="C421" s="22"/>
      <c r="D421" s="22"/>
      <c r="E421" s="22"/>
      <c r="F421" s="22"/>
      <c r="G421" s="22"/>
      <c r="H421" s="22"/>
      <c r="I421" s="22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</row>
    <row r="436" spans="1:25" x14ac:dyDescent="0.3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5" x14ac:dyDescent="0.3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5" x14ac:dyDescent="0.3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5" x14ac:dyDescent="0.3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</row>
    <row r="440" spans="1:25" x14ac:dyDescent="0.35">
      <c r="A440" s="58" t="s">
        <v>125</v>
      </c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</row>
    <row r="441" spans="1:25" x14ac:dyDescent="0.35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</row>
    <row r="442" spans="1:25" x14ac:dyDescent="0.35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</row>
    <row r="443" spans="1:25" x14ac:dyDescent="0.35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</row>
    <row r="444" spans="1:25" x14ac:dyDescent="0.35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</row>
    <row r="445" spans="1:25" x14ac:dyDescent="0.35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</row>
    <row r="446" spans="1:25" x14ac:dyDescent="0.35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</row>
    <row r="447" spans="1:25" x14ac:dyDescent="0.35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</row>
    <row r="448" spans="1:25" x14ac:dyDescent="0.35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</row>
    <row r="449" spans="1:25" x14ac:dyDescent="0.35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</row>
    <row r="450" spans="1:25" x14ac:dyDescent="0.35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</row>
    <row r="453" spans="1:25" x14ac:dyDescent="0.35">
      <c r="A453" s="40" t="s">
        <v>51</v>
      </c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R453" s="41"/>
      <c r="S453" s="41"/>
      <c r="T453" s="41"/>
    </row>
    <row r="454" spans="1:25" x14ac:dyDescent="0.35">
      <c r="P454" s="42"/>
      <c r="Q454" s="42"/>
      <c r="R454" s="41"/>
      <c r="S454" s="41"/>
      <c r="T454" s="41"/>
      <c r="U454" s="42"/>
    </row>
    <row r="455" spans="1:25" x14ac:dyDescent="0.35"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5" x14ac:dyDescent="0.35">
      <c r="A456" s="58" t="s">
        <v>125</v>
      </c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</row>
    <row r="457" spans="1:25" x14ac:dyDescent="0.35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</row>
    <row r="458" spans="1:25" x14ac:dyDescent="0.35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</row>
    <row r="459" spans="1:25" x14ac:dyDescent="0.35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</row>
    <row r="460" spans="1:25" x14ac:dyDescent="0.35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</row>
    <row r="461" spans="1:25" x14ac:dyDescent="0.35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</row>
    <row r="462" spans="1:25" x14ac:dyDescent="0.35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</row>
    <row r="463" spans="1:25" x14ac:dyDescent="0.35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</row>
    <row r="464" spans="1:25" x14ac:dyDescent="0.35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</row>
    <row r="465" spans="1:25" x14ac:dyDescent="0.35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</row>
    <row r="466" spans="1:25" x14ac:dyDescent="0.35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</row>
    <row r="467" spans="1:25" x14ac:dyDescent="0.35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</row>
    <row r="468" spans="1:25" x14ac:dyDescent="0.35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</row>
    <row r="469" spans="1:25" x14ac:dyDescent="0.35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</row>
    <row r="470" spans="1:25" x14ac:dyDescent="0.35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</row>
    <row r="471" spans="1:25" x14ac:dyDescent="0.35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</row>
    <row r="472" spans="1:25" x14ac:dyDescent="0.35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</row>
    <row r="473" spans="1:25" x14ac:dyDescent="0.35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</row>
    <row r="474" spans="1:25" x14ac:dyDescent="0.35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</row>
    <row r="475" spans="1:25" x14ac:dyDescent="0.35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</row>
    <row r="476" spans="1:25" x14ac:dyDescent="0.35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</row>
    <row r="477" spans="1:25" x14ac:dyDescent="0.35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</row>
    <row r="478" spans="1:25" x14ac:dyDescent="0.35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</row>
    <row r="479" spans="1:25" x14ac:dyDescent="0.35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</row>
    <row r="480" spans="1:25" x14ac:dyDescent="0.35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</row>
    <row r="481" spans="1:24" x14ac:dyDescent="0.3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4" x14ac:dyDescent="0.35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4" x14ac:dyDescent="0.35">
      <c r="P483" s="44"/>
      <c r="Q483" s="44"/>
      <c r="R483" s="43"/>
      <c r="S483" s="43"/>
      <c r="T483" s="43"/>
      <c r="U483" s="44"/>
    </row>
    <row r="484" spans="1:24" x14ac:dyDescent="0.35">
      <c r="A484" s="45" t="s">
        <v>154</v>
      </c>
      <c r="B484" s="45"/>
      <c r="C484" s="45"/>
      <c r="D484" s="45"/>
      <c r="E484" s="45"/>
      <c r="F484" s="45"/>
      <c r="G484" s="45"/>
      <c r="H484" s="45"/>
      <c r="I484" s="45"/>
      <c r="N484" s="44" t="s">
        <v>29</v>
      </c>
      <c r="O484" s="44"/>
      <c r="P484" s="46"/>
      <c r="Q484" s="46"/>
      <c r="R484" s="43"/>
      <c r="S484" s="43"/>
      <c r="T484" s="43"/>
    </row>
    <row r="485" spans="1:24" x14ac:dyDescent="0.35">
      <c r="M485" s="47"/>
      <c r="N485" s="47" t="s">
        <v>30</v>
      </c>
      <c r="R485" s="43"/>
      <c r="S485" s="43"/>
      <c r="T485" s="43"/>
    </row>
    <row r="486" spans="1:24" x14ac:dyDescent="0.35">
      <c r="R486" s="43"/>
      <c r="S486" s="43"/>
      <c r="T486" s="43"/>
    </row>
    <row r="487" spans="1:24" x14ac:dyDescent="0.35">
      <c r="D487" s="7"/>
      <c r="E487" s="7"/>
      <c r="P487" s="47"/>
      <c r="Q487" s="47"/>
      <c r="R487" s="43"/>
      <c r="S487" s="43"/>
      <c r="T487" s="43"/>
      <c r="U487" s="47"/>
    </row>
    <row r="488" spans="1:24" x14ac:dyDescent="0.35">
      <c r="A488" s="48"/>
      <c r="B488" s="48"/>
      <c r="C488" s="48"/>
      <c r="D488" s="49"/>
      <c r="E488" s="49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U488" s="47"/>
    </row>
    <row r="489" spans="1:24" ht="17.25" customHeight="1" x14ac:dyDescent="0.35">
      <c r="A489" s="115" t="s">
        <v>28</v>
      </c>
      <c r="B489" s="115"/>
      <c r="C489" s="115"/>
      <c r="D489" s="49"/>
      <c r="E489" s="49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3"/>
      <c r="Q489" s="43"/>
      <c r="R489" s="50"/>
      <c r="U489" s="43"/>
    </row>
    <row r="490" spans="1:24" ht="120.75" customHeight="1" x14ac:dyDescent="0.35">
      <c r="A490" s="294" t="s">
        <v>155</v>
      </c>
      <c r="B490" s="294"/>
      <c r="C490" s="294"/>
      <c r="D490" s="294"/>
      <c r="E490" s="294"/>
      <c r="F490" s="294"/>
      <c r="G490" s="294"/>
      <c r="H490" s="294"/>
      <c r="I490" s="294"/>
      <c r="J490" s="294"/>
      <c r="K490" s="294"/>
      <c r="L490" s="294"/>
      <c r="M490" s="294"/>
      <c r="N490" s="294"/>
      <c r="O490" s="294"/>
      <c r="P490" s="294"/>
      <c r="Q490" s="294"/>
      <c r="R490" s="294"/>
      <c r="S490" s="294"/>
      <c r="T490" s="294"/>
      <c r="U490" s="294"/>
      <c r="V490" s="294"/>
      <c r="W490" s="294"/>
      <c r="X490" s="294"/>
    </row>
    <row r="491" spans="1:24" x14ac:dyDescent="0.3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U491" s="43"/>
    </row>
    <row r="492" spans="1:24" x14ac:dyDescent="0.3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U492" s="43"/>
    </row>
  </sheetData>
  <sheetProtection formatCells="0" insertColumns="0" insertRows="0" deleteColumns="0" deleteRows="0"/>
  <mergeCells count="628">
    <mergeCell ref="A490:X490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6:V106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  <mergeCell ref="O264:P264"/>
    <mergeCell ref="M264:N264"/>
    <mergeCell ref="S388:U388"/>
    <mergeCell ref="P369:R369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88:O388"/>
    <mergeCell ref="O57:P57"/>
    <mergeCell ref="Q57:R57"/>
    <mergeCell ref="G46:N47"/>
    <mergeCell ref="O46:P47"/>
    <mergeCell ref="G383:I383"/>
    <mergeCell ref="I263:J263"/>
    <mergeCell ref="G263:H263"/>
    <mergeCell ref="P383:R383"/>
    <mergeCell ref="S383:U383"/>
    <mergeCell ref="S385:U385"/>
    <mergeCell ref="P387:R387"/>
    <mergeCell ref="M386:O386"/>
    <mergeCell ref="M58:N58"/>
    <mergeCell ref="O58:P58"/>
    <mergeCell ref="Q58:R58"/>
    <mergeCell ref="U259:V259"/>
    <mergeCell ref="S259:T259"/>
    <mergeCell ref="S258:V258"/>
    <mergeCell ref="U262:V262"/>
    <mergeCell ref="S262:T262"/>
    <mergeCell ref="Q262:R262"/>
    <mergeCell ref="O262:P262"/>
    <mergeCell ref="M262:N262"/>
    <mergeCell ref="R347:S347"/>
    <mergeCell ref="M348:O348"/>
    <mergeCell ref="P348:Q348"/>
    <mergeCell ref="U264:V264"/>
    <mergeCell ref="S264:T264"/>
    <mergeCell ref="Q264:R264"/>
    <mergeCell ref="B410:I410"/>
    <mergeCell ref="B409:I409"/>
    <mergeCell ref="O296:P296"/>
    <mergeCell ref="M296:N296"/>
    <mergeCell ref="U298:V298"/>
    <mergeCell ref="S374:U374"/>
    <mergeCell ref="S371:U371"/>
    <mergeCell ref="R350:S350"/>
    <mergeCell ref="P351:Q351"/>
    <mergeCell ref="R351:S351"/>
    <mergeCell ref="A354:Y361"/>
    <mergeCell ref="S373:U373"/>
    <mergeCell ref="A348:C348"/>
    <mergeCell ref="A365:U365"/>
    <mergeCell ref="T351:U351"/>
    <mergeCell ref="M347:O347"/>
    <mergeCell ref="P347:Q347"/>
    <mergeCell ref="C371:F371"/>
    <mergeCell ref="J373:L373"/>
    <mergeCell ref="G384:I384"/>
    <mergeCell ref="J384:L384"/>
    <mergeCell ref="J383:L383"/>
    <mergeCell ref="M383:O383"/>
    <mergeCell ref="P386:R386"/>
    <mergeCell ref="D227:F227"/>
    <mergeCell ref="G227:I227"/>
    <mergeCell ref="J227:L227"/>
    <mergeCell ref="M227:O227"/>
    <mergeCell ref="P227:R227"/>
    <mergeCell ref="C261:F261"/>
    <mergeCell ref="C262:F262"/>
    <mergeCell ref="J238:L238"/>
    <mergeCell ref="G233:R233"/>
    <mergeCell ref="D235:F235"/>
    <mergeCell ref="G235:I235"/>
    <mergeCell ref="J235:L235"/>
    <mergeCell ref="M235:O235"/>
    <mergeCell ref="P235:R235"/>
    <mergeCell ref="M234:O234"/>
    <mergeCell ref="D229:F229"/>
    <mergeCell ref="G229:I229"/>
    <mergeCell ref="J229:L229"/>
    <mergeCell ref="M229:O229"/>
    <mergeCell ref="K262:L262"/>
    <mergeCell ref="I262:J262"/>
    <mergeCell ref="G262:H262"/>
    <mergeCell ref="G258:J258"/>
    <mergeCell ref="G257:V257"/>
    <mergeCell ref="P226:R226"/>
    <mergeCell ref="G226:I226"/>
    <mergeCell ref="J226:L226"/>
    <mergeCell ref="M226:O226"/>
    <mergeCell ref="G238:I238"/>
    <mergeCell ref="U263:V263"/>
    <mergeCell ref="S263:T263"/>
    <mergeCell ref="Q263:R263"/>
    <mergeCell ref="O263:P263"/>
    <mergeCell ref="M263:N263"/>
    <mergeCell ref="U261:V261"/>
    <mergeCell ref="S261:T261"/>
    <mergeCell ref="Q261:R261"/>
    <mergeCell ref="O261:P261"/>
    <mergeCell ref="M261:N261"/>
    <mergeCell ref="K261:L261"/>
    <mergeCell ref="I261:J261"/>
    <mergeCell ref="G261:H261"/>
    <mergeCell ref="U260:V260"/>
    <mergeCell ref="S260:T260"/>
    <mergeCell ref="Q260:R260"/>
    <mergeCell ref="O260:P260"/>
    <mergeCell ref="M260:N260"/>
    <mergeCell ref="K260:L260"/>
    <mergeCell ref="C257:F259"/>
    <mergeCell ref="C260:F260"/>
    <mergeCell ref="O258:R258"/>
    <mergeCell ref="M259:N259"/>
    <mergeCell ref="O259:P259"/>
    <mergeCell ref="Q259:R259"/>
    <mergeCell ref="P234:R234"/>
    <mergeCell ref="P238:R238"/>
    <mergeCell ref="D236:F236"/>
    <mergeCell ref="G236:I236"/>
    <mergeCell ref="J236:L236"/>
    <mergeCell ref="M238:O238"/>
    <mergeCell ref="M236:O236"/>
    <mergeCell ref="M237:O237"/>
    <mergeCell ref="P236:R236"/>
    <mergeCell ref="P237:R237"/>
    <mergeCell ref="D238:F238"/>
    <mergeCell ref="G260:H260"/>
    <mergeCell ref="C266:F266"/>
    <mergeCell ref="C263:F263"/>
    <mergeCell ref="C265:F265"/>
    <mergeCell ref="K172:L172"/>
    <mergeCell ref="C113:K113"/>
    <mergeCell ref="C114:K114"/>
    <mergeCell ref="C115:K115"/>
    <mergeCell ref="C116:K116"/>
    <mergeCell ref="C117:K117"/>
    <mergeCell ref="C118:K118"/>
    <mergeCell ref="C119:K119"/>
    <mergeCell ref="I266:J266"/>
    <mergeCell ref="G259:H259"/>
    <mergeCell ref="I259:J259"/>
    <mergeCell ref="K259:L259"/>
    <mergeCell ref="D188:G188"/>
    <mergeCell ref="K188:M188"/>
    <mergeCell ref="D189:G189"/>
    <mergeCell ref="K189:M189"/>
    <mergeCell ref="D190:G190"/>
    <mergeCell ref="K190:M190"/>
    <mergeCell ref="H190:J190"/>
    <mergeCell ref="H189:J189"/>
    <mergeCell ref="D226:F226"/>
    <mergeCell ref="M384:O384"/>
    <mergeCell ref="P384:R384"/>
    <mergeCell ref="B411:I411"/>
    <mergeCell ref="B412:I412"/>
    <mergeCell ref="C386:F386"/>
    <mergeCell ref="G386:I386"/>
    <mergeCell ref="J386:L386"/>
    <mergeCell ref="M410:O410"/>
    <mergeCell ref="P410:R410"/>
    <mergeCell ref="A405:Y406"/>
    <mergeCell ref="J388:L388"/>
    <mergeCell ref="J387:L387"/>
    <mergeCell ref="P385:R385"/>
    <mergeCell ref="G385:I385"/>
    <mergeCell ref="J385:L385"/>
    <mergeCell ref="M385:O385"/>
    <mergeCell ref="C388:F388"/>
    <mergeCell ref="C384:F384"/>
    <mergeCell ref="S386:U386"/>
    <mergeCell ref="S387:U387"/>
    <mergeCell ref="S411:U411"/>
    <mergeCell ref="C385:F385"/>
    <mergeCell ref="P388:R388"/>
    <mergeCell ref="M387:O387"/>
    <mergeCell ref="C370:F370"/>
    <mergeCell ref="F349:G349"/>
    <mergeCell ref="A346:C346"/>
    <mergeCell ref="C368:F369"/>
    <mergeCell ref="D344:E345"/>
    <mergeCell ref="K265:L265"/>
    <mergeCell ref="D313:E313"/>
    <mergeCell ref="F344:G345"/>
    <mergeCell ref="A347:C347"/>
    <mergeCell ref="K266:L266"/>
    <mergeCell ref="C292:F292"/>
    <mergeCell ref="C293:F293"/>
    <mergeCell ref="C294:F294"/>
    <mergeCell ref="C295:F295"/>
    <mergeCell ref="C296:F296"/>
    <mergeCell ref="C297:F297"/>
    <mergeCell ref="C298:F298"/>
    <mergeCell ref="A300:Z300"/>
    <mergeCell ref="A363:Z363"/>
    <mergeCell ref="R348:S348"/>
    <mergeCell ref="T348:U348"/>
    <mergeCell ref="T349:U349"/>
    <mergeCell ref="T350:U350"/>
    <mergeCell ref="J369:L369"/>
    <mergeCell ref="P371:R371"/>
    <mergeCell ref="M382:O382"/>
    <mergeCell ref="J382:L382"/>
    <mergeCell ref="S382:U382"/>
    <mergeCell ref="C372:F372"/>
    <mergeCell ref="G372:I372"/>
    <mergeCell ref="P381:R381"/>
    <mergeCell ref="C374:F374"/>
    <mergeCell ref="C375:F375"/>
    <mergeCell ref="G375:I375"/>
    <mergeCell ref="G371:I371"/>
    <mergeCell ref="M373:O373"/>
    <mergeCell ref="M371:O371"/>
    <mergeCell ref="J374:L374"/>
    <mergeCell ref="M374:O374"/>
    <mergeCell ref="P382:R382"/>
    <mergeCell ref="P375:R375"/>
    <mergeCell ref="P374:R374"/>
    <mergeCell ref="P373:R373"/>
    <mergeCell ref="G382:I382"/>
    <mergeCell ref="T347:U347"/>
    <mergeCell ref="S369:U369"/>
    <mergeCell ref="S372:U372"/>
    <mergeCell ref="S376:U376"/>
    <mergeCell ref="J370:L370"/>
    <mergeCell ref="S375:U375"/>
    <mergeCell ref="P372:R372"/>
    <mergeCell ref="P350:Q350"/>
    <mergeCell ref="P346:Q346"/>
    <mergeCell ref="M346:O346"/>
    <mergeCell ref="T346:U346"/>
    <mergeCell ref="P352:Q352"/>
    <mergeCell ref="R352:S352"/>
    <mergeCell ref="T352:U352"/>
    <mergeCell ref="R346:S346"/>
    <mergeCell ref="G368:U368"/>
    <mergeCell ref="M370:O370"/>
    <mergeCell ref="P370:R370"/>
    <mergeCell ref="S370:U370"/>
    <mergeCell ref="G369:I369"/>
    <mergeCell ref="P349:Q349"/>
    <mergeCell ref="R349:S349"/>
    <mergeCell ref="M369:O369"/>
    <mergeCell ref="P376:R376"/>
    <mergeCell ref="C383:F383"/>
    <mergeCell ref="M350:O350"/>
    <mergeCell ref="M349:O349"/>
    <mergeCell ref="A351:C351"/>
    <mergeCell ref="A350:C350"/>
    <mergeCell ref="A349:C349"/>
    <mergeCell ref="A352:C352"/>
    <mergeCell ref="G370:I370"/>
    <mergeCell ref="G374:I374"/>
    <mergeCell ref="J371:L371"/>
    <mergeCell ref="M372:O372"/>
    <mergeCell ref="G376:I376"/>
    <mergeCell ref="J376:L376"/>
    <mergeCell ref="M376:O376"/>
    <mergeCell ref="G373:I373"/>
    <mergeCell ref="M351:O351"/>
    <mergeCell ref="C382:F382"/>
    <mergeCell ref="G380:U380"/>
    <mergeCell ref="G381:I381"/>
    <mergeCell ref="J381:L381"/>
    <mergeCell ref="M381:O381"/>
    <mergeCell ref="J372:L372"/>
    <mergeCell ref="C373:F373"/>
    <mergeCell ref="S381:U381"/>
    <mergeCell ref="F351:G351"/>
    <mergeCell ref="D348:E348"/>
    <mergeCell ref="G161:J161"/>
    <mergeCell ref="O26:P26"/>
    <mergeCell ref="Q26:R26"/>
    <mergeCell ref="K26:L26"/>
    <mergeCell ref="A18:U20"/>
    <mergeCell ref="G58:J58"/>
    <mergeCell ref="K58:L58"/>
    <mergeCell ref="G88:N88"/>
    <mergeCell ref="G167:J167"/>
    <mergeCell ref="K167:L167"/>
    <mergeCell ref="G87:N87"/>
    <mergeCell ref="O87:P87"/>
    <mergeCell ref="C107:K107"/>
    <mergeCell ref="C108:K108"/>
    <mergeCell ref="C109:K109"/>
    <mergeCell ref="C110:K110"/>
    <mergeCell ref="C111:K111"/>
    <mergeCell ref="C112:K112"/>
    <mergeCell ref="N149:P149"/>
    <mergeCell ref="L150:M150"/>
    <mergeCell ref="N150:P150"/>
    <mergeCell ref="D150:K150"/>
    <mergeCell ref="O291:P291"/>
    <mergeCell ref="Q291:R291"/>
    <mergeCell ref="M344:O345"/>
    <mergeCell ref="D352:E352"/>
    <mergeCell ref="F352:G352"/>
    <mergeCell ref="H352:I352"/>
    <mergeCell ref="M352:O352"/>
    <mergeCell ref="A344:C345"/>
    <mergeCell ref="G264:H264"/>
    <mergeCell ref="I264:J264"/>
    <mergeCell ref="K264:L264"/>
    <mergeCell ref="H347:I347"/>
    <mergeCell ref="H348:I348"/>
    <mergeCell ref="H349:I349"/>
    <mergeCell ref="H350:I350"/>
    <mergeCell ref="H351:I351"/>
    <mergeCell ref="A343:I343"/>
    <mergeCell ref="D349:E349"/>
    <mergeCell ref="D347:E347"/>
    <mergeCell ref="F347:G347"/>
    <mergeCell ref="D350:E350"/>
    <mergeCell ref="F350:G350"/>
    <mergeCell ref="F348:G348"/>
    <mergeCell ref="D351:E351"/>
    <mergeCell ref="C289:F291"/>
    <mergeCell ref="I260:J260"/>
    <mergeCell ref="K263:L263"/>
    <mergeCell ref="A339:U339"/>
    <mergeCell ref="G290:J290"/>
    <mergeCell ref="K290:N290"/>
    <mergeCell ref="I297:J297"/>
    <mergeCell ref="K291:L291"/>
    <mergeCell ref="K292:L292"/>
    <mergeCell ref="K293:L293"/>
    <mergeCell ref="K295:L295"/>
    <mergeCell ref="I291:J291"/>
    <mergeCell ref="I293:J293"/>
    <mergeCell ref="S292:T292"/>
    <mergeCell ref="U292:V292"/>
    <mergeCell ref="I295:J295"/>
    <mergeCell ref="G291:H291"/>
    <mergeCell ref="G292:H292"/>
    <mergeCell ref="K296:L296"/>
    <mergeCell ref="S298:T298"/>
    <mergeCell ref="S293:T293"/>
    <mergeCell ref="A325:Y334"/>
    <mergeCell ref="M293:N293"/>
    <mergeCell ref="M294:N294"/>
    <mergeCell ref="O290:R290"/>
    <mergeCell ref="O292:P292"/>
    <mergeCell ref="Q292:R292"/>
    <mergeCell ref="K297:L297"/>
    <mergeCell ref="A254:U254"/>
    <mergeCell ref="M297:N297"/>
    <mergeCell ref="G289:V289"/>
    <mergeCell ref="S290:V290"/>
    <mergeCell ref="S291:T291"/>
    <mergeCell ref="U291:V291"/>
    <mergeCell ref="K258:N258"/>
    <mergeCell ref="M291:N291"/>
    <mergeCell ref="U266:V266"/>
    <mergeCell ref="S266:T266"/>
    <mergeCell ref="D278:E278"/>
    <mergeCell ref="G266:H266"/>
    <mergeCell ref="M266:N266"/>
    <mergeCell ref="G296:H296"/>
    <mergeCell ref="I296:J296"/>
    <mergeCell ref="I292:J292"/>
    <mergeCell ref="I294:J294"/>
    <mergeCell ref="U265:V265"/>
    <mergeCell ref="S265:T265"/>
    <mergeCell ref="G265:H265"/>
    <mergeCell ref="U293:V293"/>
    <mergeCell ref="S294:T294"/>
    <mergeCell ref="U294:V294"/>
    <mergeCell ref="U296:V296"/>
    <mergeCell ref="S296:T296"/>
    <mergeCell ref="U295:V295"/>
    <mergeCell ref="S295:T295"/>
    <mergeCell ref="V413:X413"/>
    <mergeCell ref="B413:I413"/>
    <mergeCell ref="S384:U384"/>
    <mergeCell ref="S410:U410"/>
    <mergeCell ref="U297:V297"/>
    <mergeCell ref="S297:T297"/>
    <mergeCell ref="Q298:R298"/>
    <mergeCell ref="G298:H298"/>
    <mergeCell ref="M343:U343"/>
    <mergeCell ref="T344:U345"/>
    <mergeCell ref="P344:Q345"/>
    <mergeCell ref="R344:S345"/>
    <mergeCell ref="D346:E346"/>
    <mergeCell ref="F346:G346"/>
    <mergeCell ref="H344:I345"/>
    <mergeCell ref="H346:I346"/>
    <mergeCell ref="G293:H293"/>
    <mergeCell ref="M414:O414"/>
    <mergeCell ref="P414:R414"/>
    <mergeCell ref="J409:L409"/>
    <mergeCell ref="V411:X411"/>
    <mergeCell ref="J412:L412"/>
    <mergeCell ref="S412:U412"/>
    <mergeCell ref="V414:X414"/>
    <mergeCell ref="J413:L413"/>
    <mergeCell ref="M413:O413"/>
    <mergeCell ref="P413:R413"/>
    <mergeCell ref="S413:U413"/>
    <mergeCell ref="M409:O409"/>
    <mergeCell ref="P411:R411"/>
    <mergeCell ref="M412:O412"/>
    <mergeCell ref="P412:R412"/>
    <mergeCell ref="V412:X412"/>
    <mergeCell ref="V409:X409"/>
    <mergeCell ref="J410:L410"/>
    <mergeCell ref="S409:U409"/>
    <mergeCell ref="V410:X410"/>
    <mergeCell ref="S414:U414"/>
    <mergeCell ref="J414:L414"/>
    <mergeCell ref="J415:L415"/>
    <mergeCell ref="M415:O415"/>
    <mergeCell ref="S415:U415"/>
    <mergeCell ref="B415:I415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O266:P266"/>
    <mergeCell ref="Q266:R266"/>
    <mergeCell ref="I265:J265"/>
    <mergeCell ref="M265:N265"/>
    <mergeCell ref="O265:P265"/>
    <mergeCell ref="Q265:R265"/>
    <mergeCell ref="L116:M116"/>
    <mergeCell ref="L117:M117"/>
    <mergeCell ref="L118:M118"/>
    <mergeCell ref="L119:M119"/>
    <mergeCell ref="L120:M120"/>
    <mergeCell ref="L121:M121"/>
    <mergeCell ref="L122:M122"/>
    <mergeCell ref="K170:L170"/>
    <mergeCell ref="G171:J171"/>
    <mergeCell ref="K171:L171"/>
    <mergeCell ref="A159:U159"/>
    <mergeCell ref="K162:L162"/>
    <mergeCell ref="K163:L163"/>
    <mergeCell ref="D149:K149"/>
    <mergeCell ref="K166:L166"/>
    <mergeCell ref="K165:L165"/>
    <mergeCell ref="L123:M123"/>
    <mergeCell ref="C264:F264"/>
    <mergeCell ref="K294:L294"/>
    <mergeCell ref="I298:J298"/>
    <mergeCell ref="K298:L298"/>
    <mergeCell ref="M298:N298"/>
    <mergeCell ref="O298:P298"/>
    <mergeCell ref="Q296:R296"/>
    <mergeCell ref="M292:N292"/>
    <mergeCell ref="G294:H294"/>
    <mergeCell ref="G295:H295"/>
    <mergeCell ref="G297:H297"/>
    <mergeCell ref="Q293:R293"/>
    <mergeCell ref="O294:P294"/>
    <mergeCell ref="Q294:R294"/>
    <mergeCell ref="O295:P295"/>
    <mergeCell ref="Q295:R295"/>
    <mergeCell ref="O297:P297"/>
    <mergeCell ref="Q297:R297"/>
    <mergeCell ref="O293:P293"/>
    <mergeCell ref="M295:N295"/>
    <mergeCell ref="A489:C489"/>
    <mergeCell ref="D237:F237"/>
    <mergeCell ref="G237:I237"/>
    <mergeCell ref="J237:L237"/>
    <mergeCell ref="D228:F228"/>
    <mergeCell ref="G228:I228"/>
    <mergeCell ref="J228:L228"/>
    <mergeCell ref="A241:Y249"/>
    <mergeCell ref="A456:Y480"/>
    <mergeCell ref="V415:X415"/>
    <mergeCell ref="P415:R415"/>
    <mergeCell ref="J411:L411"/>
    <mergeCell ref="M411:O411"/>
    <mergeCell ref="J375:L375"/>
    <mergeCell ref="M375:O375"/>
    <mergeCell ref="C387:F387"/>
    <mergeCell ref="G387:I387"/>
    <mergeCell ref="G388:I388"/>
    <mergeCell ref="C376:F376"/>
    <mergeCell ref="C380:F381"/>
    <mergeCell ref="P409:R409"/>
    <mergeCell ref="B414:I414"/>
    <mergeCell ref="M228:O228"/>
    <mergeCell ref="P228:R228"/>
    <mergeCell ref="K164:L164"/>
    <mergeCell ref="K161:L161"/>
    <mergeCell ref="C123:K123"/>
    <mergeCell ref="L149:M149"/>
    <mergeCell ref="Q150:S150"/>
    <mergeCell ref="G169:J169"/>
    <mergeCell ref="G168:J168"/>
    <mergeCell ref="G166:J166"/>
    <mergeCell ref="G165:J165"/>
    <mergeCell ref="G164:J164"/>
    <mergeCell ref="G163:J163"/>
    <mergeCell ref="K174:L174"/>
    <mergeCell ref="G170:J170"/>
    <mergeCell ref="V121:W121"/>
    <mergeCell ref="V122:W122"/>
    <mergeCell ref="P229:R229"/>
    <mergeCell ref="D233:F234"/>
    <mergeCell ref="G234:I234"/>
    <mergeCell ref="J234:L234"/>
    <mergeCell ref="H188:J188"/>
    <mergeCell ref="G172:J172"/>
    <mergeCell ref="D192:G192"/>
    <mergeCell ref="K192:M192"/>
    <mergeCell ref="H191:J191"/>
    <mergeCell ref="H192:J192"/>
    <mergeCell ref="D224:F225"/>
    <mergeCell ref="G224:R224"/>
    <mergeCell ref="G225:I225"/>
    <mergeCell ref="J225:L225"/>
    <mergeCell ref="M225:O225"/>
    <mergeCell ref="P225:R225"/>
    <mergeCell ref="D191:G191"/>
    <mergeCell ref="K191:M191"/>
    <mergeCell ref="A211:Y218"/>
    <mergeCell ref="G162:J162"/>
    <mergeCell ref="L115:M115"/>
    <mergeCell ref="L109:M109"/>
    <mergeCell ref="K27:L27"/>
    <mergeCell ref="M27:N27"/>
    <mergeCell ref="O27:P27"/>
    <mergeCell ref="Q27:R27"/>
    <mergeCell ref="G27:J27"/>
    <mergeCell ref="L112:M112"/>
    <mergeCell ref="L113:M113"/>
    <mergeCell ref="L114:M114"/>
    <mergeCell ref="A176:Y183"/>
    <mergeCell ref="G174:J174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M26:N26"/>
    <mergeCell ref="M25:N25"/>
    <mergeCell ref="O25:P25"/>
    <mergeCell ref="G61:J61"/>
    <mergeCell ref="V115:W115"/>
    <mergeCell ref="V108:W108"/>
    <mergeCell ref="V109:W109"/>
    <mergeCell ref="V110:W110"/>
    <mergeCell ref="V111:W111"/>
    <mergeCell ref="V112:W112"/>
    <mergeCell ref="V113:W113"/>
    <mergeCell ref="V114:W114"/>
    <mergeCell ref="G173:J173"/>
    <mergeCell ref="K173:L173"/>
    <mergeCell ref="A391:Y401"/>
    <mergeCell ref="A440:Y450"/>
    <mergeCell ref="A91:Y99"/>
    <mergeCell ref="A152:Y157"/>
    <mergeCell ref="C122:K122"/>
    <mergeCell ref="L110:M110"/>
    <mergeCell ref="L111:M111"/>
    <mergeCell ref="V107:W107"/>
    <mergeCell ref="L107:M107"/>
    <mergeCell ref="L108:M108"/>
    <mergeCell ref="A104:U105"/>
    <mergeCell ref="V116:W116"/>
    <mergeCell ref="V117:W117"/>
    <mergeCell ref="V118:W118"/>
    <mergeCell ref="V119:W119"/>
    <mergeCell ref="C121:K121"/>
    <mergeCell ref="Q149:S149"/>
    <mergeCell ref="K169:L169"/>
    <mergeCell ref="K168:L168"/>
    <mergeCell ref="C120:K120"/>
    <mergeCell ref="V123:W123"/>
    <mergeCell ref="V120:W120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/>
  <dimension ref="A1:D13"/>
  <sheetViews>
    <sheetView workbookViewId="0"/>
  </sheetViews>
  <sheetFormatPr defaultRowHeight="14.5" x14ac:dyDescent="0.35"/>
  <cols>
    <col min="1" max="1" width="8.54296875" bestFit="1" customWidth="1"/>
    <col min="2" max="2" width="11.54296875" bestFit="1" customWidth="1"/>
    <col min="3" max="3" width="24.54296875" bestFit="1" customWidth="1"/>
    <col min="4" max="4" width="5.26953125" bestFit="1" customWidth="1"/>
  </cols>
  <sheetData>
    <row r="1" spans="1:4" x14ac:dyDescent="0.35">
      <c r="A1" t="s">
        <v>103</v>
      </c>
      <c r="B1" t="s">
        <v>121</v>
      </c>
      <c r="C1" t="s">
        <v>113</v>
      </c>
      <c r="D1" t="s">
        <v>98</v>
      </c>
    </row>
    <row r="2" spans="1:4" x14ac:dyDescent="0.35">
      <c r="A2">
        <v>0</v>
      </c>
      <c r="B2" t="s">
        <v>91</v>
      </c>
      <c r="C2" t="s">
        <v>68</v>
      </c>
      <c r="D2">
        <v>1</v>
      </c>
    </row>
    <row r="3" spans="1:4" x14ac:dyDescent="0.35">
      <c r="A3">
        <v>0</v>
      </c>
      <c r="B3" t="s">
        <v>91</v>
      </c>
      <c r="C3" t="s">
        <v>93</v>
      </c>
      <c r="D3">
        <v>2</v>
      </c>
    </row>
    <row r="4" spans="1:4" x14ac:dyDescent="0.35">
      <c r="A4">
        <v>0</v>
      </c>
      <c r="B4" t="s">
        <v>91</v>
      </c>
      <c r="C4" t="s">
        <v>67</v>
      </c>
      <c r="D4">
        <v>3</v>
      </c>
    </row>
    <row r="5" spans="1:4" x14ac:dyDescent="0.35">
      <c r="A5">
        <v>0</v>
      </c>
      <c r="B5" t="s">
        <v>91</v>
      </c>
      <c r="C5" t="s">
        <v>92</v>
      </c>
      <c r="D5">
        <v>4</v>
      </c>
    </row>
    <row r="6" spans="1:4" x14ac:dyDescent="0.35">
      <c r="A6">
        <v>2673</v>
      </c>
      <c r="B6" t="s">
        <v>54</v>
      </c>
      <c r="C6" t="s">
        <v>68</v>
      </c>
      <c r="D6">
        <v>1</v>
      </c>
    </row>
    <row r="7" spans="1:4" x14ac:dyDescent="0.35">
      <c r="A7">
        <v>18</v>
      </c>
      <c r="B7" t="s">
        <v>54</v>
      </c>
      <c r="C7" t="s">
        <v>93</v>
      </c>
      <c r="D7">
        <v>2</v>
      </c>
    </row>
    <row r="8" spans="1:4" x14ac:dyDescent="0.35">
      <c r="A8">
        <v>0</v>
      </c>
      <c r="B8" t="s">
        <v>54</v>
      </c>
      <c r="C8" t="s">
        <v>67</v>
      </c>
      <c r="D8">
        <v>3</v>
      </c>
    </row>
    <row r="9" spans="1:4" x14ac:dyDescent="0.35">
      <c r="A9">
        <v>10</v>
      </c>
      <c r="B9" t="s">
        <v>54</v>
      </c>
      <c r="C9" t="s">
        <v>92</v>
      </c>
      <c r="D9">
        <v>4</v>
      </c>
    </row>
    <row r="10" spans="1:4" x14ac:dyDescent="0.35">
      <c r="A10">
        <v>945</v>
      </c>
      <c r="B10" t="s">
        <v>55</v>
      </c>
      <c r="C10" t="s">
        <v>68</v>
      </c>
      <c r="D10">
        <v>1</v>
      </c>
    </row>
    <row r="11" spans="1:4" x14ac:dyDescent="0.35">
      <c r="A11">
        <v>4</v>
      </c>
      <c r="B11" t="s">
        <v>55</v>
      </c>
      <c r="C11" t="s">
        <v>93</v>
      </c>
      <c r="D11">
        <v>2</v>
      </c>
    </row>
    <row r="12" spans="1:4" x14ac:dyDescent="0.35">
      <c r="A12">
        <v>15</v>
      </c>
      <c r="B12" t="s">
        <v>55</v>
      </c>
      <c r="C12" t="s">
        <v>67</v>
      </c>
      <c r="D12">
        <v>3</v>
      </c>
    </row>
    <row r="13" spans="1:4" x14ac:dyDescent="0.35">
      <c r="A13">
        <v>12</v>
      </c>
      <c r="B13" t="s">
        <v>55</v>
      </c>
      <c r="C13" t="s">
        <v>92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/>
  <dimension ref="A1:G7"/>
  <sheetViews>
    <sheetView workbookViewId="0"/>
  </sheetViews>
  <sheetFormatPr defaultRowHeight="14.5" x14ac:dyDescent="0.35"/>
  <cols>
    <col min="1" max="1" width="5.26953125" bestFit="1" customWidth="1"/>
    <col min="2" max="2" width="14.54296875" bestFit="1" customWidth="1"/>
    <col min="3" max="3" width="17.36328125" bestFit="1" customWidth="1"/>
    <col min="4" max="4" width="23.7265625" bestFit="1" customWidth="1"/>
    <col min="5" max="5" width="19.1796875" bestFit="1" customWidth="1"/>
    <col min="6" max="6" width="13.26953125" bestFit="1" customWidth="1"/>
    <col min="7" max="7" width="13.1796875" bestFit="1" customWidth="1"/>
  </cols>
  <sheetData>
    <row r="1" spans="1:7" x14ac:dyDescent="0.35">
      <c r="A1" t="s">
        <v>98</v>
      </c>
      <c r="B1" t="s">
        <v>108</v>
      </c>
      <c r="C1" t="s">
        <v>63</v>
      </c>
      <c r="D1" t="s">
        <v>64</v>
      </c>
      <c r="E1" t="s">
        <v>65</v>
      </c>
      <c r="F1" t="s">
        <v>74</v>
      </c>
      <c r="G1" t="s">
        <v>66</v>
      </c>
    </row>
    <row r="2" spans="1:7" x14ac:dyDescent="0.35">
      <c r="A2">
        <v>1</v>
      </c>
      <c r="B2" t="s">
        <v>127</v>
      </c>
      <c r="C2">
        <v>2</v>
      </c>
      <c r="D2">
        <v>1</v>
      </c>
      <c r="E2">
        <v>0</v>
      </c>
      <c r="F2">
        <v>170</v>
      </c>
      <c r="G2">
        <v>47</v>
      </c>
    </row>
    <row r="3" spans="1:7" x14ac:dyDescent="0.35">
      <c r="A3">
        <v>2</v>
      </c>
      <c r="B3" t="s">
        <v>126</v>
      </c>
      <c r="C3">
        <v>2</v>
      </c>
      <c r="D3">
        <v>0</v>
      </c>
      <c r="E3">
        <v>0</v>
      </c>
      <c r="F3">
        <v>22</v>
      </c>
      <c r="G3">
        <v>5</v>
      </c>
    </row>
    <row r="4" spans="1:7" x14ac:dyDescent="0.35">
      <c r="A4">
        <v>3</v>
      </c>
      <c r="B4" t="s">
        <v>139</v>
      </c>
      <c r="C4">
        <v>0</v>
      </c>
      <c r="D4">
        <v>4</v>
      </c>
      <c r="E4">
        <v>0</v>
      </c>
      <c r="F4">
        <v>9</v>
      </c>
      <c r="G4">
        <v>0</v>
      </c>
    </row>
    <row r="5" spans="1:7" x14ac:dyDescent="0.35">
      <c r="A5">
        <v>4</v>
      </c>
      <c r="B5" t="s">
        <v>162</v>
      </c>
      <c r="C5">
        <v>6</v>
      </c>
      <c r="D5">
        <v>0</v>
      </c>
      <c r="E5">
        <v>0</v>
      </c>
      <c r="F5">
        <v>4</v>
      </c>
      <c r="G5">
        <v>0</v>
      </c>
    </row>
    <row r="6" spans="1:7" x14ac:dyDescent="0.35">
      <c r="A6">
        <v>5</v>
      </c>
      <c r="B6" t="s">
        <v>138</v>
      </c>
      <c r="C6">
        <v>0</v>
      </c>
      <c r="D6">
        <v>0</v>
      </c>
      <c r="E6">
        <v>0</v>
      </c>
      <c r="F6">
        <v>7</v>
      </c>
      <c r="G6">
        <v>1</v>
      </c>
    </row>
    <row r="7" spans="1:7" x14ac:dyDescent="0.35">
      <c r="A7">
        <v>6</v>
      </c>
      <c r="B7" t="s">
        <v>105</v>
      </c>
      <c r="C7">
        <v>8</v>
      </c>
      <c r="D7">
        <v>3</v>
      </c>
      <c r="E7">
        <v>0</v>
      </c>
      <c r="F7">
        <v>27</v>
      </c>
      <c r="G7">
        <v>14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/>
  <dimension ref="A1:G7"/>
  <sheetViews>
    <sheetView workbookViewId="0"/>
  </sheetViews>
  <sheetFormatPr defaultRowHeight="14.5" x14ac:dyDescent="0.35"/>
  <cols>
    <col min="1" max="1" width="5.26953125" bestFit="1" customWidth="1"/>
    <col min="2" max="2" width="14.54296875" bestFit="1" customWidth="1"/>
    <col min="3" max="3" width="17.36328125" bestFit="1" customWidth="1"/>
    <col min="4" max="4" width="23.7265625" bestFit="1" customWidth="1"/>
    <col min="5" max="5" width="19.1796875" bestFit="1" customWidth="1"/>
    <col min="6" max="6" width="13.26953125" bestFit="1" customWidth="1"/>
    <col min="7" max="7" width="13.1796875" bestFit="1" customWidth="1"/>
  </cols>
  <sheetData>
    <row r="1" spans="1:7" x14ac:dyDescent="0.35">
      <c r="A1" t="s">
        <v>98</v>
      </c>
      <c r="B1" t="s">
        <v>108</v>
      </c>
      <c r="C1" t="s">
        <v>63</v>
      </c>
      <c r="D1" t="s">
        <v>64</v>
      </c>
      <c r="E1" t="s">
        <v>65</v>
      </c>
      <c r="F1" t="s">
        <v>74</v>
      </c>
      <c r="G1" t="s">
        <v>66</v>
      </c>
    </row>
    <row r="2" spans="1:7" x14ac:dyDescent="0.35">
      <c r="A2">
        <v>1</v>
      </c>
      <c r="B2" t="s">
        <v>127</v>
      </c>
      <c r="C2">
        <v>14</v>
      </c>
      <c r="D2">
        <v>27</v>
      </c>
      <c r="E2">
        <v>2</v>
      </c>
      <c r="F2">
        <v>746</v>
      </c>
      <c r="G2">
        <v>624</v>
      </c>
    </row>
    <row r="3" spans="1:7" x14ac:dyDescent="0.35">
      <c r="A3">
        <v>2</v>
      </c>
      <c r="B3" t="s">
        <v>126</v>
      </c>
      <c r="C3">
        <v>2</v>
      </c>
      <c r="D3">
        <v>9</v>
      </c>
      <c r="E3">
        <v>0</v>
      </c>
      <c r="F3">
        <v>197</v>
      </c>
      <c r="G3">
        <v>26</v>
      </c>
    </row>
    <row r="4" spans="1:7" x14ac:dyDescent="0.35">
      <c r="A4">
        <v>3</v>
      </c>
      <c r="B4" t="s">
        <v>139</v>
      </c>
      <c r="C4">
        <v>1</v>
      </c>
      <c r="D4">
        <v>20</v>
      </c>
      <c r="E4">
        <v>0</v>
      </c>
      <c r="F4">
        <v>44</v>
      </c>
      <c r="G4">
        <v>18</v>
      </c>
    </row>
    <row r="5" spans="1:7" x14ac:dyDescent="0.35">
      <c r="A5">
        <v>4</v>
      </c>
      <c r="B5" t="s">
        <v>162</v>
      </c>
      <c r="C5">
        <v>53</v>
      </c>
      <c r="D5">
        <v>0</v>
      </c>
      <c r="E5">
        <v>0</v>
      </c>
      <c r="F5">
        <v>17</v>
      </c>
      <c r="G5">
        <v>10</v>
      </c>
    </row>
    <row r="6" spans="1:7" x14ac:dyDescent="0.35">
      <c r="A6">
        <v>5</v>
      </c>
      <c r="B6" t="s">
        <v>138</v>
      </c>
      <c r="C6">
        <v>0</v>
      </c>
      <c r="D6">
        <v>0</v>
      </c>
      <c r="E6">
        <v>0</v>
      </c>
      <c r="F6">
        <v>41</v>
      </c>
      <c r="G6">
        <v>19</v>
      </c>
    </row>
    <row r="7" spans="1:7" x14ac:dyDescent="0.35">
      <c r="A7">
        <v>6</v>
      </c>
      <c r="B7" t="s">
        <v>105</v>
      </c>
      <c r="C7">
        <v>33</v>
      </c>
      <c r="D7">
        <v>36</v>
      </c>
      <c r="E7">
        <v>0</v>
      </c>
      <c r="F7">
        <v>195</v>
      </c>
      <c r="G7">
        <v>100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/>
  <dimension ref="A1:C26"/>
  <sheetViews>
    <sheetView workbookViewId="0"/>
  </sheetViews>
  <sheetFormatPr defaultRowHeight="14.5" x14ac:dyDescent="0.35"/>
  <cols>
    <col min="1" max="1" width="7.26953125" bestFit="1" customWidth="1"/>
    <col min="2" max="2" width="26.7265625" bestFit="1" customWidth="1"/>
    <col min="3" max="3" width="21.1796875" bestFit="1" customWidth="1"/>
  </cols>
  <sheetData>
    <row r="1" spans="1:3" x14ac:dyDescent="0.35">
      <c r="A1" t="s">
        <v>109</v>
      </c>
      <c r="B1" t="s">
        <v>9</v>
      </c>
      <c r="C1" t="s">
        <v>110</v>
      </c>
    </row>
    <row r="2" spans="1:3" x14ac:dyDescent="0.35">
      <c r="A2">
        <v>983</v>
      </c>
      <c r="B2" t="s">
        <v>111</v>
      </c>
      <c r="C2" t="s">
        <v>166</v>
      </c>
    </row>
    <row r="3" spans="1:3" x14ac:dyDescent="0.35">
      <c r="A3">
        <v>981</v>
      </c>
      <c r="B3" t="s">
        <v>111</v>
      </c>
      <c r="C3" t="s">
        <v>167</v>
      </c>
    </row>
    <row r="4" spans="1:3" x14ac:dyDescent="0.35">
      <c r="A4">
        <v>1014</v>
      </c>
      <c r="B4" t="s">
        <v>111</v>
      </c>
      <c r="C4" t="s">
        <v>168</v>
      </c>
    </row>
    <row r="5" spans="1:3" x14ac:dyDescent="0.35">
      <c r="A5">
        <v>1057</v>
      </c>
      <c r="B5" t="s">
        <v>111</v>
      </c>
      <c r="C5" t="s">
        <v>169</v>
      </c>
    </row>
    <row r="6" spans="1:3" x14ac:dyDescent="0.35">
      <c r="A6">
        <v>1079</v>
      </c>
      <c r="B6" t="s">
        <v>111</v>
      </c>
      <c r="C6" t="s">
        <v>170</v>
      </c>
    </row>
    <row r="7" spans="1:3" x14ac:dyDescent="0.35">
      <c r="A7">
        <v>2062</v>
      </c>
      <c r="B7" t="s">
        <v>5</v>
      </c>
      <c r="C7" t="s">
        <v>166</v>
      </c>
    </row>
    <row r="8" spans="1:3" x14ac:dyDescent="0.35">
      <c r="A8">
        <v>2058</v>
      </c>
      <c r="B8" t="s">
        <v>5</v>
      </c>
      <c r="C8" t="s">
        <v>167</v>
      </c>
    </row>
    <row r="9" spans="1:3" x14ac:dyDescent="0.35">
      <c r="A9">
        <v>2053</v>
      </c>
      <c r="B9" t="s">
        <v>5</v>
      </c>
      <c r="C9" t="s">
        <v>168</v>
      </c>
    </row>
    <row r="10" spans="1:3" x14ac:dyDescent="0.35">
      <c r="A10">
        <v>2037</v>
      </c>
      <c r="B10" t="s">
        <v>5</v>
      </c>
      <c r="C10" t="s">
        <v>169</v>
      </c>
    </row>
    <row r="11" spans="1:3" x14ac:dyDescent="0.35">
      <c r="A11">
        <v>2009</v>
      </c>
      <c r="B11" t="s">
        <v>5</v>
      </c>
      <c r="C11" t="s">
        <v>170</v>
      </c>
    </row>
    <row r="12" spans="1:3" x14ac:dyDescent="0.35">
      <c r="A12">
        <v>3</v>
      </c>
      <c r="B12" t="s">
        <v>6</v>
      </c>
      <c r="C12" t="s">
        <v>166</v>
      </c>
    </row>
    <row r="13" spans="1:3" x14ac:dyDescent="0.35">
      <c r="A13">
        <v>37</v>
      </c>
      <c r="B13" t="s">
        <v>6</v>
      </c>
      <c r="C13" t="s">
        <v>167</v>
      </c>
    </row>
    <row r="14" spans="1:3" x14ac:dyDescent="0.35">
      <c r="A14">
        <v>47</v>
      </c>
      <c r="B14" t="s">
        <v>6</v>
      </c>
      <c r="C14" t="s">
        <v>168</v>
      </c>
    </row>
    <row r="15" spans="1:3" x14ac:dyDescent="0.35">
      <c r="A15">
        <v>10</v>
      </c>
      <c r="B15" t="s">
        <v>6</v>
      </c>
      <c r="C15" t="s">
        <v>169</v>
      </c>
    </row>
    <row r="16" spans="1:3" x14ac:dyDescent="0.35">
      <c r="A16">
        <v>30</v>
      </c>
      <c r="B16" t="s">
        <v>6</v>
      </c>
      <c r="C16" t="s">
        <v>170</v>
      </c>
    </row>
    <row r="17" spans="1:3" x14ac:dyDescent="0.35">
      <c r="A17">
        <v>10</v>
      </c>
      <c r="B17" t="s">
        <v>7</v>
      </c>
      <c r="C17" t="s">
        <v>166</v>
      </c>
    </row>
    <row r="18" spans="1:3" x14ac:dyDescent="0.35">
      <c r="A18">
        <v>11</v>
      </c>
      <c r="B18" t="s">
        <v>7</v>
      </c>
      <c r="C18" t="s">
        <v>167</v>
      </c>
    </row>
    <row r="19" spans="1:3" x14ac:dyDescent="0.35">
      <c r="A19">
        <v>19</v>
      </c>
      <c r="B19" t="s">
        <v>7</v>
      </c>
      <c r="C19" t="s">
        <v>168</v>
      </c>
    </row>
    <row r="20" spans="1:3" x14ac:dyDescent="0.35">
      <c r="A20">
        <v>14</v>
      </c>
      <c r="B20" t="s">
        <v>7</v>
      </c>
      <c r="C20" t="s">
        <v>169</v>
      </c>
    </row>
    <row r="21" spans="1:3" x14ac:dyDescent="0.35">
      <c r="A21" s="2">
        <v>17</v>
      </c>
      <c r="B21" s="2" t="s">
        <v>7</v>
      </c>
      <c r="C21" s="2" t="s">
        <v>170</v>
      </c>
    </row>
    <row r="22" spans="1:3" x14ac:dyDescent="0.35">
      <c r="A22" s="2">
        <v>1</v>
      </c>
      <c r="B22" s="2" t="s">
        <v>136</v>
      </c>
      <c r="C22" s="2" t="s">
        <v>166</v>
      </c>
    </row>
    <row r="23" spans="1:3" x14ac:dyDescent="0.35">
      <c r="A23" s="2">
        <v>1</v>
      </c>
      <c r="B23" s="2" t="s">
        <v>136</v>
      </c>
      <c r="C23" s="2" t="s">
        <v>167</v>
      </c>
    </row>
    <row r="24" spans="1:3" x14ac:dyDescent="0.35">
      <c r="A24" s="2">
        <v>1</v>
      </c>
      <c r="B24" s="2" t="s">
        <v>136</v>
      </c>
      <c r="C24" s="2" t="s">
        <v>168</v>
      </c>
    </row>
    <row r="25" spans="1:3" x14ac:dyDescent="0.35">
      <c r="A25" s="2">
        <v>1</v>
      </c>
      <c r="B25" s="2" t="s">
        <v>136</v>
      </c>
      <c r="C25" s="2" t="s">
        <v>169</v>
      </c>
    </row>
    <row r="26" spans="1:3" x14ac:dyDescent="0.35">
      <c r="A26" s="2">
        <v>1</v>
      </c>
      <c r="B26" s="2" t="s">
        <v>136</v>
      </c>
      <c r="C26" s="2" t="s">
        <v>170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/>
  <dimension ref="A1:C13"/>
  <sheetViews>
    <sheetView workbookViewId="0">
      <selection activeCell="C2" sqref="C2"/>
    </sheetView>
  </sheetViews>
  <sheetFormatPr defaultRowHeight="14.5" x14ac:dyDescent="0.35"/>
  <cols>
    <col min="1" max="1" width="21.7265625" bestFit="1" customWidth="1"/>
    <col min="2" max="2" width="8.54296875" bestFit="1" customWidth="1"/>
    <col min="3" max="3" width="14.81640625" bestFit="1" customWidth="1"/>
  </cols>
  <sheetData>
    <row r="1" spans="1:3" x14ac:dyDescent="0.35">
      <c r="A1" t="s">
        <v>112</v>
      </c>
      <c r="B1" t="s">
        <v>103</v>
      </c>
      <c r="C1" t="s">
        <v>113</v>
      </c>
    </row>
    <row r="2" spans="1:3" x14ac:dyDescent="0.35">
      <c r="A2" t="s">
        <v>114</v>
      </c>
      <c r="B2">
        <v>3676</v>
      </c>
      <c r="C2" t="s">
        <v>37</v>
      </c>
    </row>
    <row r="3" spans="1:3" x14ac:dyDescent="0.35">
      <c r="A3" t="s">
        <v>115</v>
      </c>
      <c r="B3">
        <v>11070</v>
      </c>
      <c r="C3" t="s">
        <v>37</v>
      </c>
    </row>
    <row r="4" spans="1:3" x14ac:dyDescent="0.35">
      <c r="A4" t="s">
        <v>116</v>
      </c>
      <c r="B4">
        <v>777</v>
      </c>
      <c r="C4" t="s">
        <v>37</v>
      </c>
    </row>
    <row r="5" spans="1:3" x14ac:dyDescent="0.35">
      <c r="A5" t="s">
        <v>33</v>
      </c>
      <c r="B5">
        <v>20750</v>
      </c>
      <c r="C5" t="s">
        <v>37</v>
      </c>
    </row>
    <row r="6" spans="1:3" x14ac:dyDescent="0.35">
      <c r="A6" t="s">
        <v>114</v>
      </c>
      <c r="B6">
        <v>31</v>
      </c>
      <c r="C6" t="s">
        <v>24</v>
      </c>
    </row>
    <row r="7" spans="1:3" x14ac:dyDescent="0.35">
      <c r="A7" t="s">
        <v>115</v>
      </c>
      <c r="B7">
        <v>130</v>
      </c>
      <c r="C7" t="s">
        <v>24</v>
      </c>
    </row>
    <row r="8" spans="1:3" x14ac:dyDescent="0.35">
      <c r="A8" t="s">
        <v>116</v>
      </c>
      <c r="B8">
        <v>45</v>
      </c>
      <c r="C8" t="s">
        <v>24</v>
      </c>
    </row>
    <row r="9" spans="1:3" x14ac:dyDescent="0.35">
      <c r="A9" t="s">
        <v>33</v>
      </c>
      <c r="B9">
        <v>750</v>
      </c>
      <c r="C9" t="s">
        <v>24</v>
      </c>
    </row>
    <row r="10" spans="1:3" x14ac:dyDescent="0.35">
      <c r="A10" t="s">
        <v>114</v>
      </c>
      <c r="B10">
        <v>108</v>
      </c>
      <c r="C10" t="s">
        <v>38</v>
      </c>
    </row>
    <row r="11" spans="1:3" x14ac:dyDescent="0.35">
      <c r="A11" t="s">
        <v>115</v>
      </c>
      <c r="B11">
        <v>591</v>
      </c>
      <c r="C11" t="s">
        <v>38</v>
      </c>
    </row>
    <row r="12" spans="1:3" x14ac:dyDescent="0.35">
      <c r="A12" t="s">
        <v>116</v>
      </c>
      <c r="B12">
        <v>94</v>
      </c>
      <c r="C12" t="s">
        <v>38</v>
      </c>
    </row>
    <row r="13" spans="1:3" x14ac:dyDescent="0.35">
      <c r="A13" t="s">
        <v>33</v>
      </c>
      <c r="B13">
        <v>1402</v>
      </c>
      <c r="C13" t="s">
        <v>38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/>
  <dimension ref="A1:D9"/>
  <sheetViews>
    <sheetView workbookViewId="0">
      <selection activeCell="A8" sqref="A8"/>
    </sheetView>
  </sheetViews>
  <sheetFormatPr defaultRowHeight="14.5" x14ac:dyDescent="0.35"/>
  <cols>
    <col min="1" max="1" width="8.54296875" bestFit="1" customWidth="1"/>
    <col min="2" max="2" width="76.36328125" bestFit="1" customWidth="1"/>
    <col min="3" max="3" width="18.81640625" bestFit="1" customWidth="1"/>
    <col min="4" max="4" width="5.26953125" bestFit="1" customWidth="1"/>
  </cols>
  <sheetData>
    <row r="1" spans="1:4" x14ac:dyDescent="0.35">
      <c r="A1" t="s">
        <v>103</v>
      </c>
      <c r="B1" t="s">
        <v>113</v>
      </c>
      <c r="C1" t="s">
        <v>101</v>
      </c>
      <c r="D1" t="s">
        <v>98</v>
      </c>
    </row>
    <row r="2" spans="1:4" x14ac:dyDescent="0.35">
      <c r="A2">
        <v>511</v>
      </c>
      <c r="B2" t="s">
        <v>137</v>
      </c>
      <c r="C2" t="s">
        <v>3</v>
      </c>
      <c r="D2">
        <v>1</v>
      </c>
    </row>
    <row r="3" spans="1:4" x14ac:dyDescent="0.35">
      <c r="A3">
        <v>425</v>
      </c>
      <c r="B3" t="s">
        <v>137</v>
      </c>
      <c r="C3" t="s">
        <v>80</v>
      </c>
      <c r="D3">
        <v>1</v>
      </c>
    </row>
    <row r="4" spans="1:4" x14ac:dyDescent="0.35">
      <c r="A4">
        <v>96</v>
      </c>
      <c r="B4" t="s">
        <v>171</v>
      </c>
      <c r="C4" t="s">
        <v>3</v>
      </c>
      <c r="D4">
        <v>2</v>
      </c>
    </row>
    <row r="5" spans="1:4" x14ac:dyDescent="0.35">
      <c r="A5">
        <v>123</v>
      </c>
      <c r="B5" t="s">
        <v>171</v>
      </c>
      <c r="C5" t="s">
        <v>80</v>
      </c>
      <c r="D5">
        <v>2</v>
      </c>
    </row>
    <row r="6" spans="1:4" x14ac:dyDescent="0.35">
      <c r="A6">
        <v>38</v>
      </c>
      <c r="B6" t="s">
        <v>172</v>
      </c>
      <c r="C6" t="s">
        <v>3</v>
      </c>
      <c r="D6">
        <v>3</v>
      </c>
    </row>
    <row r="7" spans="1:4" x14ac:dyDescent="0.35">
      <c r="A7">
        <v>34</v>
      </c>
      <c r="B7" t="s">
        <v>172</v>
      </c>
      <c r="C7" t="s">
        <v>80</v>
      </c>
      <c r="D7">
        <v>3</v>
      </c>
    </row>
    <row r="8" spans="1:4" x14ac:dyDescent="0.35">
      <c r="A8">
        <v>3</v>
      </c>
      <c r="B8" t="s">
        <v>173</v>
      </c>
      <c r="C8" t="s">
        <v>3</v>
      </c>
      <c r="D8">
        <v>4</v>
      </c>
    </row>
    <row r="9" spans="1:4" x14ac:dyDescent="0.35">
      <c r="A9">
        <v>2</v>
      </c>
      <c r="B9" t="s">
        <v>173</v>
      </c>
      <c r="C9" t="s">
        <v>80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C13"/>
  <sheetViews>
    <sheetView workbookViewId="0"/>
  </sheetViews>
  <sheetFormatPr defaultRowHeight="14.5" x14ac:dyDescent="0.35"/>
  <cols>
    <col min="1" max="1" width="21.7265625" bestFit="1" customWidth="1"/>
    <col min="2" max="2" width="8.54296875" bestFit="1" customWidth="1"/>
    <col min="3" max="3" width="14.81640625" bestFit="1" customWidth="1"/>
  </cols>
  <sheetData>
    <row r="1" spans="1:3" x14ac:dyDescent="0.35">
      <c r="A1" t="s">
        <v>112</v>
      </c>
      <c r="B1" t="s">
        <v>103</v>
      </c>
      <c r="C1" t="s">
        <v>113</v>
      </c>
    </row>
    <row r="2" spans="1:3" x14ac:dyDescent="0.35">
      <c r="A2" t="s">
        <v>114</v>
      </c>
      <c r="B2">
        <v>22543</v>
      </c>
      <c r="C2" t="s">
        <v>37</v>
      </c>
    </row>
    <row r="3" spans="1:3" x14ac:dyDescent="0.35">
      <c r="A3" t="s">
        <v>115</v>
      </c>
      <c r="B3">
        <v>88339</v>
      </c>
      <c r="C3" t="s">
        <v>37</v>
      </c>
    </row>
    <row r="4" spans="1:3" x14ac:dyDescent="0.35">
      <c r="A4" t="s">
        <v>116</v>
      </c>
      <c r="B4">
        <v>5235</v>
      </c>
      <c r="C4" t="s">
        <v>37</v>
      </c>
    </row>
    <row r="5" spans="1:3" x14ac:dyDescent="0.35">
      <c r="A5" t="s">
        <v>33</v>
      </c>
      <c r="B5">
        <v>141400</v>
      </c>
      <c r="C5" t="s">
        <v>37</v>
      </c>
    </row>
    <row r="6" spans="1:3" x14ac:dyDescent="0.35">
      <c r="A6" t="s">
        <v>114</v>
      </c>
      <c r="B6">
        <v>273</v>
      </c>
      <c r="C6" t="s">
        <v>24</v>
      </c>
    </row>
    <row r="7" spans="1:3" x14ac:dyDescent="0.35">
      <c r="A7" t="s">
        <v>115</v>
      </c>
      <c r="B7">
        <v>1109</v>
      </c>
      <c r="C7" t="s">
        <v>24</v>
      </c>
    </row>
    <row r="8" spans="1:3" x14ac:dyDescent="0.35">
      <c r="A8" t="s">
        <v>116</v>
      </c>
      <c r="B8">
        <v>225</v>
      </c>
      <c r="C8" t="s">
        <v>24</v>
      </c>
    </row>
    <row r="9" spans="1:3" x14ac:dyDescent="0.35">
      <c r="A9" t="s">
        <v>33</v>
      </c>
      <c r="B9">
        <v>2697</v>
      </c>
      <c r="C9" t="s">
        <v>24</v>
      </c>
    </row>
    <row r="10" spans="1:3" x14ac:dyDescent="0.35">
      <c r="A10" t="s">
        <v>114</v>
      </c>
      <c r="B10">
        <v>1099</v>
      </c>
      <c r="C10" t="s">
        <v>38</v>
      </c>
    </row>
    <row r="11" spans="1:3" x14ac:dyDescent="0.35">
      <c r="A11" t="s">
        <v>115</v>
      </c>
      <c r="B11">
        <v>6155</v>
      </c>
      <c r="C11" t="s">
        <v>38</v>
      </c>
    </row>
    <row r="12" spans="1:3" x14ac:dyDescent="0.35">
      <c r="A12" t="s">
        <v>116</v>
      </c>
      <c r="B12">
        <v>411</v>
      </c>
      <c r="C12" t="s">
        <v>38</v>
      </c>
    </row>
    <row r="13" spans="1:3" x14ac:dyDescent="0.35">
      <c r="A13" t="s">
        <v>33</v>
      </c>
      <c r="B13">
        <v>7646</v>
      </c>
      <c r="C13" t="s">
        <v>38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D9"/>
  <sheetViews>
    <sheetView workbookViewId="0"/>
  </sheetViews>
  <sheetFormatPr defaultRowHeight="14.5" x14ac:dyDescent="0.35"/>
  <cols>
    <col min="1" max="1" width="8.54296875" bestFit="1" customWidth="1"/>
    <col min="2" max="2" width="76.36328125" bestFit="1" customWidth="1"/>
    <col min="3" max="3" width="18.81640625" bestFit="1" customWidth="1"/>
    <col min="4" max="4" width="5.26953125" bestFit="1" customWidth="1"/>
  </cols>
  <sheetData>
    <row r="1" spans="1:4" x14ac:dyDescent="0.35">
      <c r="A1" t="s">
        <v>103</v>
      </c>
      <c r="B1" t="s">
        <v>113</v>
      </c>
      <c r="C1" t="s">
        <v>101</v>
      </c>
      <c r="D1" t="s">
        <v>98</v>
      </c>
    </row>
    <row r="2" spans="1:4" x14ac:dyDescent="0.35">
      <c r="A2">
        <v>2604</v>
      </c>
      <c r="B2" t="s">
        <v>137</v>
      </c>
      <c r="C2" t="s">
        <v>3</v>
      </c>
      <c r="D2">
        <v>1</v>
      </c>
    </row>
    <row r="3" spans="1:4" x14ac:dyDescent="0.35">
      <c r="A3">
        <v>2620</v>
      </c>
      <c r="B3" t="s">
        <v>137</v>
      </c>
      <c r="C3" t="s">
        <v>80</v>
      </c>
      <c r="D3">
        <v>1</v>
      </c>
    </row>
    <row r="4" spans="1:4" x14ac:dyDescent="0.35">
      <c r="A4">
        <v>358</v>
      </c>
      <c r="B4" t="s">
        <v>171</v>
      </c>
      <c r="C4" t="s">
        <v>3</v>
      </c>
      <c r="D4">
        <v>2</v>
      </c>
    </row>
    <row r="5" spans="1:4" x14ac:dyDescent="0.35">
      <c r="A5">
        <v>735</v>
      </c>
      <c r="B5" t="s">
        <v>171</v>
      </c>
      <c r="C5" t="s">
        <v>80</v>
      </c>
      <c r="D5">
        <v>2</v>
      </c>
    </row>
    <row r="6" spans="1:4" x14ac:dyDescent="0.35">
      <c r="A6">
        <v>155</v>
      </c>
      <c r="B6" t="s">
        <v>172</v>
      </c>
      <c r="C6" t="s">
        <v>3</v>
      </c>
      <c r="D6">
        <v>3</v>
      </c>
    </row>
    <row r="7" spans="1:4" x14ac:dyDescent="0.35">
      <c r="A7">
        <v>199</v>
      </c>
      <c r="B7" t="s">
        <v>172</v>
      </c>
      <c r="C7" t="s">
        <v>80</v>
      </c>
      <c r="D7">
        <v>3</v>
      </c>
    </row>
    <row r="8" spans="1:4" x14ac:dyDescent="0.35">
      <c r="A8">
        <v>14</v>
      </c>
      <c r="B8" t="s">
        <v>173</v>
      </c>
      <c r="C8" t="s">
        <v>3</v>
      </c>
      <c r="D8">
        <v>4</v>
      </c>
    </row>
    <row r="9" spans="1:4" x14ac:dyDescent="0.35">
      <c r="A9">
        <v>11</v>
      </c>
      <c r="B9" t="s">
        <v>173</v>
      </c>
      <c r="C9" t="s">
        <v>80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E145"/>
  <sheetViews>
    <sheetView topLeftCell="A105" workbookViewId="0">
      <selection activeCell="C124" sqref="C124"/>
    </sheetView>
  </sheetViews>
  <sheetFormatPr defaultRowHeight="14.5" x14ac:dyDescent="0.35"/>
  <cols>
    <col min="1" max="1" width="5.26953125" bestFit="1" customWidth="1"/>
    <col min="2" max="2" width="41.1796875" bestFit="1" customWidth="1"/>
    <col min="3" max="3" width="8.54296875" bestFit="1" customWidth="1"/>
    <col min="4" max="4" width="41.26953125" bestFit="1" customWidth="1"/>
    <col min="5" max="5" width="10" bestFit="1" customWidth="1"/>
  </cols>
  <sheetData>
    <row r="1" spans="1:5" x14ac:dyDescent="0.35">
      <c r="A1" t="s">
        <v>98</v>
      </c>
      <c r="B1" t="s">
        <v>2</v>
      </c>
      <c r="C1" t="s">
        <v>103</v>
      </c>
      <c r="D1" t="s">
        <v>113</v>
      </c>
      <c r="E1" t="s">
        <v>117</v>
      </c>
    </row>
    <row r="2" spans="1:5" x14ac:dyDescent="0.35">
      <c r="A2">
        <v>1</v>
      </c>
      <c r="B2" t="s">
        <v>37</v>
      </c>
      <c r="C2">
        <v>11087</v>
      </c>
      <c r="D2" t="s">
        <v>118</v>
      </c>
      <c r="E2">
        <v>1</v>
      </c>
    </row>
    <row r="3" spans="1:5" x14ac:dyDescent="0.35">
      <c r="A3">
        <v>2</v>
      </c>
      <c r="B3" t="s">
        <v>38</v>
      </c>
      <c r="C3">
        <v>397</v>
      </c>
      <c r="D3" t="s">
        <v>118</v>
      </c>
      <c r="E3">
        <v>1</v>
      </c>
    </row>
    <row r="4" spans="1:5" x14ac:dyDescent="0.35">
      <c r="A4">
        <v>3</v>
      </c>
      <c r="B4" t="s">
        <v>39</v>
      </c>
      <c r="C4">
        <v>131</v>
      </c>
      <c r="D4" t="s">
        <v>118</v>
      </c>
      <c r="E4">
        <v>1</v>
      </c>
    </row>
    <row r="5" spans="1:5" x14ac:dyDescent="0.35">
      <c r="A5">
        <v>4</v>
      </c>
      <c r="B5" t="s">
        <v>40</v>
      </c>
      <c r="C5">
        <v>9</v>
      </c>
      <c r="D5" t="s">
        <v>118</v>
      </c>
      <c r="E5">
        <v>1</v>
      </c>
    </row>
    <row r="6" spans="1:5" x14ac:dyDescent="0.35">
      <c r="A6">
        <v>5</v>
      </c>
      <c r="B6" t="s">
        <v>41</v>
      </c>
      <c r="C6">
        <v>1</v>
      </c>
      <c r="D6" t="s">
        <v>118</v>
      </c>
      <c r="E6">
        <v>1</v>
      </c>
    </row>
    <row r="7" spans="1:5" x14ac:dyDescent="0.35">
      <c r="A7">
        <v>6</v>
      </c>
      <c r="B7" t="s">
        <v>49</v>
      </c>
      <c r="C7">
        <v>1</v>
      </c>
      <c r="D7" t="s">
        <v>118</v>
      </c>
      <c r="E7">
        <v>1</v>
      </c>
    </row>
    <row r="8" spans="1:5" x14ac:dyDescent="0.35">
      <c r="A8">
        <v>7</v>
      </c>
      <c r="B8" t="s">
        <v>119</v>
      </c>
      <c r="C8">
        <v>0</v>
      </c>
      <c r="D8" t="s">
        <v>118</v>
      </c>
      <c r="E8">
        <v>1</v>
      </c>
    </row>
    <row r="9" spans="1:5" x14ac:dyDescent="0.35">
      <c r="A9">
        <v>8</v>
      </c>
      <c r="B9" t="s">
        <v>4</v>
      </c>
      <c r="C9">
        <v>0</v>
      </c>
      <c r="D9" t="s">
        <v>118</v>
      </c>
      <c r="E9">
        <v>1</v>
      </c>
    </row>
    <row r="10" spans="1:5" x14ac:dyDescent="0.35">
      <c r="A10">
        <v>9</v>
      </c>
      <c r="B10" t="s">
        <v>42</v>
      </c>
      <c r="C10">
        <v>0</v>
      </c>
      <c r="D10" t="s">
        <v>118</v>
      </c>
      <c r="E10">
        <v>1</v>
      </c>
    </row>
    <row r="11" spans="1:5" x14ac:dyDescent="0.35">
      <c r="A11">
        <v>10</v>
      </c>
      <c r="B11" t="s">
        <v>43</v>
      </c>
      <c r="C11">
        <v>0</v>
      </c>
      <c r="D11" t="s">
        <v>118</v>
      </c>
      <c r="E11">
        <v>1</v>
      </c>
    </row>
    <row r="12" spans="1:5" x14ac:dyDescent="0.35">
      <c r="A12">
        <v>11</v>
      </c>
      <c r="B12" t="s">
        <v>44</v>
      </c>
      <c r="C12">
        <v>791</v>
      </c>
      <c r="D12" t="s">
        <v>118</v>
      </c>
      <c r="E12">
        <v>1</v>
      </c>
    </row>
    <row r="13" spans="1:5" x14ac:dyDescent="0.35">
      <c r="A13">
        <v>12</v>
      </c>
      <c r="B13" t="s">
        <v>45</v>
      </c>
      <c r="C13">
        <v>0</v>
      </c>
      <c r="D13" t="s">
        <v>118</v>
      </c>
      <c r="E13">
        <v>1</v>
      </c>
    </row>
    <row r="14" spans="1:5" x14ac:dyDescent="0.35">
      <c r="A14">
        <v>13</v>
      </c>
      <c r="B14" t="s">
        <v>11</v>
      </c>
      <c r="C14">
        <v>1</v>
      </c>
      <c r="D14" t="s">
        <v>118</v>
      </c>
      <c r="E14">
        <v>1</v>
      </c>
    </row>
    <row r="15" spans="1:5" x14ac:dyDescent="0.35">
      <c r="A15">
        <v>14</v>
      </c>
      <c r="B15" t="s">
        <v>46</v>
      </c>
      <c r="C15">
        <v>4</v>
      </c>
      <c r="D15" t="s">
        <v>118</v>
      </c>
      <c r="E15">
        <v>1</v>
      </c>
    </row>
    <row r="16" spans="1:5" x14ac:dyDescent="0.35">
      <c r="A16">
        <v>15</v>
      </c>
      <c r="B16" t="s">
        <v>47</v>
      </c>
      <c r="C16">
        <v>0</v>
      </c>
      <c r="D16" t="s">
        <v>118</v>
      </c>
      <c r="E16">
        <v>1</v>
      </c>
    </row>
    <row r="17" spans="1:5" x14ac:dyDescent="0.35">
      <c r="A17">
        <v>16</v>
      </c>
      <c r="B17" t="s">
        <v>48</v>
      </c>
      <c r="C17">
        <v>0</v>
      </c>
      <c r="D17" t="s">
        <v>118</v>
      </c>
      <c r="E17">
        <v>1</v>
      </c>
    </row>
    <row r="18" spans="1:5" x14ac:dyDescent="0.35">
      <c r="A18">
        <v>1</v>
      </c>
      <c r="B18" t="s">
        <v>37</v>
      </c>
      <c r="C18">
        <v>1838</v>
      </c>
      <c r="D18" t="s">
        <v>12</v>
      </c>
      <c r="E18">
        <v>2</v>
      </c>
    </row>
    <row r="19" spans="1:5" x14ac:dyDescent="0.35">
      <c r="A19">
        <v>2</v>
      </c>
      <c r="B19" t="s">
        <v>38</v>
      </c>
      <c r="C19">
        <v>104</v>
      </c>
      <c r="D19" t="s">
        <v>12</v>
      </c>
      <c r="E19">
        <v>2</v>
      </c>
    </row>
    <row r="20" spans="1:5" x14ac:dyDescent="0.35">
      <c r="A20">
        <v>3</v>
      </c>
      <c r="B20" t="s">
        <v>39</v>
      </c>
      <c r="C20">
        <v>26</v>
      </c>
      <c r="D20" t="s">
        <v>12</v>
      </c>
      <c r="E20">
        <v>2</v>
      </c>
    </row>
    <row r="21" spans="1:5" x14ac:dyDescent="0.35">
      <c r="A21">
        <v>4</v>
      </c>
      <c r="B21" t="s">
        <v>40</v>
      </c>
      <c r="C21">
        <v>0</v>
      </c>
      <c r="D21" t="s">
        <v>12</v>
      </c>
      <c r="E21">
        <v>2</v>
      </c>
    </row>
    <row r="22" spans="1:5" x14ac:dyDescent="0.35">
      <c r="A22">
        <v>5</v>
      </c>
      <c r="B22" t="s">
        <v>41</v>
      </c>
      <c r="C22">
        <v>0</v>
      </c>
      <c r="D22" t="s">
        <v>12</v>
      </c>
      <c r="E22">
        <v>2</v>
      </c>
    </row>
    <row r="23" spans="1:5" x14ac:dyDescent="0.35">
      <c r="A23">
        <v>6</v>
      </c>
      <c r="B23" t="s">
        <v>49</v>
      </c>
      <c r="C23">
        <v>0</v>
      </c>
      <c r="D23" t="s">
        <v>12</v>
      </c>
      <c r="E23">
        <v>2</v>
      </c>
    </row>
    <row r="24" spans="1:5" x14ac:dyDescent="0.35">
      <c r="A24">
        <v>7</v>
      </c>
      <c r="B24" t="s">
        <v>119</v>
      </c>
      <c r="C24">
        <v>0</v>
      </c>
      <c r="D24" t="s">
        <v>12</v>
      </c>
      <c r="E24">
        <v>2</v>
      </c>
    </row>
    <row r="25" spans="1:5" x14ac:dyDescent="0.3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35">
      <c r="A26">
        <v>9</v>
      </c>
      <c r="B26" t="s">
        <v>42</v>
      </c>
      <c r="C26">
        <v>2</v>
      </c>
      <c r="D26" t="s">
        <v>12</v>
      </c>
      <c r="E26">
        <v>2</v>
      </c>
    </row>
    <row r="27" spans="1:5" x14ac:dyDescent="0.35">
      <c r="A27">
        <v>10</v>
      </c>
      <c r="B27" t="s">
        <v>43</v>
      </c>
      <c r="C27">
        <v>0</v>
      </c>
      <c r="D27" t="s">
        <v>12</v>
      </c>
      <c r="E27">
        <v>2</v>
      </c>
    </row>
    <row r="28" spans="1:5" x14ac:dyDescent="0.35">
      <c r="A28">
        <v>11</v>
      </c>
      <c r="B28" t="s">
        <v>44</v>
      </c>
      <c r="C28">
        <v>469</v>
      </c>
      <c r="D28" t="s">
        <v>12</v>
      </c>
      <c r="E28">
        <v>2</v>
      </c>
    </row>
    <row r="29" spans="1:5" x14ac:dyDescent="0.35">
      <c r="A29">
        <v>12</v>
      </c>
      <c r="B29" t="s">
        <v>45</v>
      </c>
      <c r="C29">
        <v>0</v>
      </c>
      <c r="D29" t="s">
        <v>12</v>
      </c>
      <c r="E29">
        <v>2</v>
      </c>
    </row>
    <row r="30" spans="1:5" x14ac:dyDescent="0.3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35">
      <c r="A31">
        <v>14</v>
      </c>
      <c r="B31" t="s">
        <v>46</v>
      </c>
      <c r="C31">
        <v>2</v>
      </c>
      <c r="D31" t="s">
        <v>12</v>
      </c>
      <c r="E31">
        <v>2</v>
      </c>
    </row>
    <row r="32" spans="1:5" x14ac:dyDescent="0.35">
      <c r="A32">
        <v>15</v>
      </c>
      <c r="B32" t="s">
        <v>47</v>
      </c>
      <c r="C32">
        <v>0</v>
      </c>
      <c r="D32" t="s">
        <v>12</v>
      </c>
      <c r="E32">
        <v>2</v>
      </c>
    </row>
    <row r="33" spans="1:5" x14ac:dyDescent="0.35">
      <c r="A33">
        <v>16</v>
      </c>
      <c r="B33" t="s">
        <v>48</v>
      </c>
      <c r="C33">
        <v>0</v>
      </c>
      <c r="D33" t="s">
        <v>12</v>
      </c>
      <c r="E33">
        <v>2</v>
      </c>
    </row>
    <row r="34" spans="1:5" x14ac:dyDescent="0.35">
      <c r="A34">
        <v>1</v>
      </c>
      <c r="B34" t="s">
        <v>37</v>
      </c>
      <c r="C34">
        <v>1404</v>
      </c>
      <c r="D34" t="s">
        <v>97</v>
      </c>
      <c r="E34">
        <v>3</v>
      </c>
    </row>
    <row r="35" spans="1:5" x14ac:dyDescent="0.35">
      <c r="A35">
        <v>2</v>
      </c>
      <c r="B35" t="s">
        <v>38</v>
      </c>
      <c r="C35">
        <v>41</v>
      </c>
      <c r="D35" t="s">
        <v>97</v>
      </c>
      <c r="E35">
        <v>3</v>
      </c>
    </row>
    <row r="36" spans="1:5" x14ac:dyDescent="0.35">
      <c r="A36">
        <v>3</v>
      </c>
      <c r="B36" t="s">
        <v>39</v>
      </c>
      <c r="C36">
        <v>50</v>
      </c>
      <c r="D36" t="s">
        <v>97</v>
      </c>
      <c r="E36">
        <v>3</v>
      </c>
    </row>
    <row r="37" spans="1:5" x14ac:dyDescent="0.35">
      <c r="A37">
        <v>4</v>
      </c>
      <c r="B37" t="s">
        <v>40</v>
      </c>
      <c r="C37">
        <v>0</v>
      </c>
      <c r="D37" t="s">
        <v>97</v>
      </c>
      <c r="E37">
        <v>3</v>
      </c>
    </row>
    <row r="38" spans="1:5" x14ac:dyDescent="0.35">
      <c r="A38">
        <v>5</v>
      </c>
      <c r="B38" t="s">
        <v>41</v>
      </c>
      <c r="C38">
        <v>0</v>
      </c>
      <c r="D38" t="s">
        <v>97</v>
      </c>
      <c r="E38">
        <v>3</v>
      </c>
    </row>
    <row r="39" spans="1:5" x14ac:dyDescent="0.35">
      <c r="A39">
        <v>6</v>
      </c>
      <c r="B39" t="s">
        <v>49</v>
      </c>
      <c r="C39">
        <v>0</v>
      </c>
      <c r="D39" t="s">
        <v>97</v>
      </c>
      <c r="E39">
        <v>3</v>
      </c>
    </row>
    <row r="40" spans="1:5" x14ac:dyDescent="0.35">
      <c r="A40">
        <v>7</v>
      </c>
      <c r="B40" t="s">
        <v>119</v>
      </c>
      <c r="C40">
        <v>0</v>
      </c>
      <c r="D40" t="s">
        <v>97</v>
      </c>
      <c r="E40">
        <v>3</v>
      </c>
    </row>
    <row r="41" spans="1:5" x14ac:dyDescent="0.35">
      <c r="A41">
        <v>8</v>
      </c>
      <c r="B41" t="s">
        <v>4</v>
      </c>
      <c r="C41">
        <v>0</v>
      </c>
      <c r="D41" t="s">
        <v>97</v>
      </c>
      <c r="E41">
        <v>3</v>
      </c>
    </row>
    <row r="42" spans="1:5" x14ac:dyDescent="0.35">
      <c r="A42">
        <v>9</v>
      </c>
      <c r="B42" t="s">
        <v>42</v>
      </c>
      <c r="C42">
        <v>0</v>
      </c>
      <c r="D42" t="s">
        <v>97</v>
      </c>
      <c r="E42">
        <v>3</v>
      </c>
    </row>
    <row r="43" spans="1:5" x14ac:dyDescent="0.35">
      <c r="A43">
        <v>10</v>
      </c>
      <c r="B43" t="s">
        <v>43</v>
      </c>
      <c r="C43">
        <v>0</v>
      </c>
      <c r="D43" t="s">
        <v>97</v>
      </c>
      <c r="E43">
        <v>3</v>
      </c>
    </row>
    <row r="44" spans="1:5" x14ac:dyDescent="0.35">
      <c r="A44">
        <v>11</v>
      </c>
      <c r="B44" t="s">
        <v>44</v>
      </c>
      <c r="C44">
        <v>12</v>
      </c>
      <c r="D44" t="s">
        <v>97</v>
      </c>
      <c r="E44">
        <v>3</v>
      </c>
    </row>
    <row r="45" spans="1:5" x14ac:dyDescent="0.35">
      <c r="A45">
        <v>12</v>
      </c>
      <c r="B45" t="s">
        <v>45</v>
      </c>
      <c r="C45">
        <v>0</v>
      </c>
      <c r="D45" t="s">
        <v>97</v>
      </c>
      <c r="E45">
        <v>3</v>
      </c>
    </row>
    <row r="46" spans="1:5" x14ac:dyDescent="0.35">
      <c r="A46">
        <v>13</v>
      </c>
      <c r="B46" t="s">
        <v>11</v>
      </c>
      <c r="C46">
        <v>0</v>
      </c>
      <c r="D46" t="s">
        <v>97</v>
      </c>
      <c r="E46">
        <v>3</v>
      </c>
    </row>
    <row r="47" spans="1:5" x14ac:dyDescent="0.35">
      <c r="A47">
        <v>14</v>
      </c>
      <c r="B47" t="s">
        <v>46</v>
      </c>
      <c r="C47">
        <v>0</v>
      </c>
      <c r="D47" t="s">
        <v>97</v>
      </c>
      <c r="E47">
        <v>3</v>
      </c>
    </row>
    <row r="48" spans="1:5" x14ac:dyDescent="0.35">
      <c r="A48">
        <v>15</v>
      </c>
      <c r="B48" t="s">
        <v>47</v>
      </c>
      <c r="C48">
        <v>0</v>
      </c>
      <c r="D48" t="s">
        <v>97</v>
      </c>
      <c r="E48">
        <v>3</v>
      </c>
    </row>
    <row r="49" spans="1:5" x14ac:dyDescent="0.35">
      <c r="A49">
        <v>16</v>
      </c>
      <c r="B49" t="s">
        <v>48</v>
      </c>
      <c r="C49">
        <v>0</v>
      </c>
      <c r="D49" t="s">
        <v>97</v>
      </c>
      <c r="E49">
        <v>3</v>
      </c>
    </row>
    <row r="50" spans="1:5" x14ac:dyDescent="0.35">
      <c r="A50">
        <v>1</v>
      </c>
      <c r="B50" t="s">
        <v>37</v>
      </c>
      <c r="C50">
        <v>1372</v>
      </c>
      <c r="D50" t="s">
        <v>87</v>
      </c>
      <c r="E50">
        <v>4</v>
      </c>
    </row>
    <row r="51" spans="1:5" x14ac:dyDescent="0.35">
      <c r="A51">
        <v>2</v>
      </c>
      <c r="B51" t="s">
        <v>38</v>
      </c>
      <c r="C51">
        <v>68</v>
      </c>
      <c r="D51" t="s">
        <v>87</v>
      </c>
      <c r="E51">
        <v>4</v>
      </c>
    </row>
    <row r="52" spans="1:5" x14ac:dyDescent="0.35">
      <c r="A52">
        <v>3</v>
      </c>
      <c r="B52" t="s">
        <v>39</v>
      </c>
      <c r="C52">
        <v>19</v>
      </c>
      <c r="D52" t="s">
        <v>87</v>
      </c>
      <c r="E52">
        <v>4</v>
      </c>
    </row>
    <row r="53" spans="1:5" x14ac:dyDescent="0.35">
      <c r="A53">
        <v>4</v>
      </c>
      <c r="B53" t="s">
        <v>40</v>
      </c>
      <c r="C53">
        <v>0</v>
      </c>
      <c r="D53" t="s">
        <v>87</v>
      </c>
      <c r="E53">
        <v>4</v>
      </c>
    </row>
    <row r="54" spans="1:5" x14ac:dyDescent="0.35">
      <c r="A54">
        <v>5</v>
      </c>
      <c r="B54" t="s">
        <v>41</v>
      </c>
      <c r="C54">
        <v>0</v>
      </c>
      <c r="D54" t="s">
        <v>87</v>
      </c>
      <c r="E54">
        <v>4</v>
      </c>
    </row>
    <row r="55" spans="1:5" x14ac:dyDescent="0.35">
      <c r="A55">
        <v>6</v>
      </c>
      <c r="B55" t="s">
        <v>49</v>
      </c>
      <c r="C55">
        <v>0</v>
      </c>
      <c r="D55" t="s">
        <v>87</v>
      </c>
      <c r="E55">
        <v>4</v>
      </c>
    </row>
    <row r="56" spans="1:5" x14ac:dyDescent="0.35">
      <c r="A56">
        <v>7</v>
      </c>
      <c r="B56" t="s">
        <v>119</v>
      </c>
      <c r="C56">
        <v>0</v>
      </c>
      <c r="D56" t="s">
        <v>87</v>
      </c>
      <c r="E56">
        <v>4</v>
      </c>
    </row>
    <row r="57" spans="1:5" x14ac:dyDescent="0.35">
      <c r="A57">
        <v>8</v>
      </c>
      <c r="B57" t="s">
        <v>4</v>
      </c>
      <c r="C57">
        <v>0</v>
      </c>
      <c r="D57" t="s">
        <v>87</v>
      </c>
      <c r="E57">
        <v>4</v>
      </c>
    </row>
    <row r="58" spans="1:5" x14ac:dyDescent="0.35">
      <c r="A58">
        <v>9</v>
      </c>
      <c r="B58" t="s">
        <v>42</v>
      </c>
      <c r="C58">
        <v>4</v>
      </c>
      <c r="D58" t="s">
        <v>87</v>
      </c>
      <c r="E58">
        <v>4</v>
      </c>
    </row>
    <row r="59" spans="1:5" x14ac:dyDescent="0.35">
      <c r="A59">
        <v>10</v>
      </c>
      <c r="B59" t="s">
        <v>43</v>
      </c>
      <c r="C59">
        <v>0</v>
      </c>
      <c r="D59" t="s">
        <v>87</v>
      </c>
      <c r="E59">
        <v>4</v>
      </c>
    </row>
    <row r="60" spans="1:5" x14ac:dyDescent="0.35">
      <c r="A60">
        <v>11</v>
      </c>
      <c r="B60" t="s">
        <v>44</v>
      </c>
      <c r="C60">
        <v>27</v>
      </c>
      <c r="D60" t="s">
        <v>87</v>
      </c>
      <c r="E60">
        <v>4</v>
      </c>
    </row>
    <row r="61" spans="1:5" x14ac:dyDescent="0.35">
      <c r="A61">
        <v>12</v>
      </c>
      <c r="B61" t="s">
        <v>45</v>
      </c>
      <c r="C61">
        <v>0</v>
      </c>
      <c r="D61" t="s">
        <v>87</v>
      </c>
      <c r="E61">
        <v>4</v>
      </c>
    </row>
    <row r="62" spans="1:5" x14ac:dyDescent="0.35">
      <c r="A62">
        <v>13</v>
      </c>
      <c r="B62" t="s">
        <v>11</v>
      </c>
      <c r="C62">
        <v>0</v>
      </c>
      <c r="D62" t="s">
        <v>87</v>
      </c>
      <c r="E62">
        <v>4</v>
      </c>
    </row>
    <row r="63" spans="1:5" x14ac:dyDescent="0.35">
      <c r="A63">
        <v>14</v>
      </c>
      <c r="B63" t="s">
        <v>46</v>
      </c>
      <c r="C63">
        <v>0</v>
      </c>
      <c r="D63" t="s">
        <v>87</v>
      </c>
      <c r="E63">
        <v>4</v>
      </c>
    </row>
    <row r="64" spans="1:5" x14ac:dyDescent="0.35">
      <c r="A64">
        <v>15</v>
      </c>
      <c r="B64" t="s">
        <v>47</v>
      </c>
      <c r="C64">
        <v>0</v>
      </c>
      <c r="D64" t="s">
        <v>87</v>
      </c>
      <c r="E64">
        <v>4</v>
      </c>
    </row>
    <row r="65" spans="1:5" x14ac:dyDescent="0.35">
      <c r="A65">
        <v>16</v>
      </c>
      <c r="B65" t="s">
        <v>48</v>
      </c>
      <c r="C65">
        <v>0</v>
      </c>
      <c r="D65" t="s">
        <v>87</v>
      </c>
      <c r="E65">
        <v>4</v>
      </c>
    </row>
    <row r="66" spans="1:5" x14ac:dyDescent="0.35">
      <c r="A66">
        <v>1</v>
      </c>
      <c r="B66" t="s">
        <v>37</v>
      </c>
      <c r="C66">
        <v>412</v>
      </c>
      <c r="D66" t="s">
        <v>120</v>
      </c>
      <c r="E66">
        <v>5</v>
      </c>
    </row>
    <row r="67" spans="1:5" x14ac:dyDescent="0.35">
      <c r="A67">
        <v>2</v>
      </c>
      <c r="B67" t="s">
        <v>38</v>
      </c>
      <c r="C67">
        <v>24</v>
      </c>
      <c r="D67" t="s">
        <v>120</v>
      </c>
      <c r="E67">
        <v>5</v>
      </c>
    </row>
    <row r="68" spans="1:5" x14ac:dyDescent="0.35">
      <c r="A68">
        <v>3</v>
      </c>
      <c r="B68" t="s">
        <v>39</v>
      </c>
      <c r="C68">
        <v>13</v>
      </c>
      <c r="D68" t="s">
        <v>120</v>
      </c>
      <c r="E68">
        <v>5</v>
      </c>
    </row>
    <row r="69" spans="1:5" x14ac:dyDescent="0.35">
      <c r="A69">
        <v>4</v>
      </c>
      <c r="B69" t="s">
        <v>40</v>
      </c>
      <c r="C69">
        <v>0</v>
      </c>
      <c r="D69" t="s">
        <v>120</v>
      </c>
      <c r="E69">
        <v>5</v>
      </c>
    </row>
    <row r="70" spans="1:5" x14ac:dyDescent="0.35">
      <c r="A70">
        <v>5</v>
      </c>
      <c r="B70" t="s">
        <v>41</v>
      </c>
      <c r="C70">
        <v>0</v>
      </c>
      <c r="D70" t="s">
        <v>120</v>
      </c>
      <c r="E70">
        <v>5</v>
      </c>
    </row>
    <row r="71" spans="1:5" x14ac:dyDescent="0.35">
      <c r="A71">
        <v>6</v>
      </c>
      <c r="B71" t="s">
        <v>49</v>
      </c>
      <c r="C71">
        <v>0</v>
      </c>
      <c r="D71" t="s">
        <v>120</v>
      </c>
      <c r="E71">
        <v>5</v>
      </c>
    </row>
    <row r="72" spans="1:5" x14ac:dyDescent="0.35">
      <c r="A72">
        <v>7</v>
      </c>
      <c r="B72" t="s">
        <v>119</v>
      </c>
      <c r="C72">
        <v>0</v>
      </c>
      <c r="D72" t="s">
        <v>120</v>
      </c>
      <c r="E72">
        <v>5</v>
      </c>
    </row>
    <row r="73" spans="1:5" x14ac:dyDescent="0.35">
      <c r="A73">
        <v>8</v>
      </c>
      <c r="B73" t="s">
        <v>4</v>
      </c>
      <c r="C73">
        <v>0</v>
      </c>
      <c r="D73" t="s">
        <v>120</v>
      </c>
      <c r="E73">
        <v>5</v>
      </c>
    </row>
    <row r="74" spans="1:5" x14ac:dyDescent="0.35">
      <c r="A74">
        <v>9</v>
      </c>
      <c r="B74" t="s">
        <v>42</v>
      </c>
      <c r="C74">
        <v>0</v>
      </c>
      <c r="D74" t="s">
        <v>120</v>
      </c>
      <c r="E74">
        <v>5</v>
      </c>
    </row>
    <row r="75" spans="1:5" x14ac:dyDescent="0.35">
      <c r="A75">
        <v>10</v>
      </c>
      <c r="B75" t="s">
        <v>43</v>
      </c>
      <c r="C75">
        <v>0</v>
      </c>
      <c r="D75" t="s">
        <v>120</v>
      </c>
      <c r="E75">
        <v>5</v>
      </c>
    </row>
    <row r="76" spans="1:5" x14ac:dyDescent="0.35">
      <c r="A76">
        <v>11</v>
      </c>
      <c r="B76" t="s">
        <v>44</v>
      </c>
      <c r="C76">
        <v>111</v>
      </c>
      <c r="D76" t="s">
        <v>120</v>
      </c>
      <c r="E76">
        <v>5</v>
      </c>
    </row>
    <row r="77" spans="1:5" x14ac:dyDescent="0.35">
      <c r="A77">
        <v>12</v>
      </c>
      <c r="B77" t="s">
        <v>45</v>
      </c>
      <c r="C77">
        <v>0</v>
      </c>
      <c r="D77" t="s">
        <v>120</v>
      </c>
      <c r="E77">
        <v>5</v>
      </c>
    </row>
    <row r="78" spans="1:5" x14ac:dyDescent="0.35">
      <c r="A78">
        <v>13</v>
      </c>
      <c r="B78" t="s">
        <v>11</v>
      </c>
      <c r="C78">
        <v>0</v>
      </c>
      <c r="D78" t="s">
        <v>120</v>
      </c>
      <c r="E78">
        <v>5</v>
      </c>
    </row>
    <row r="79" spans="1:5" x14ac:dyDescent="0.35">
      <c r="A79">
        <v>14</v>
      </c>
      <c r="B79" t="s">
        <v>46</v>
      </c>
      <c r="C79">
        <v>0</v>
      </c>
      <c r="D79" t="s">
        <v>120</v>
      </c>
      <c r="E79">
        <v>5</v>
      </c>
    </row>
    <row r="80" spans="1:5" x14ac:dyDescent="0.35">
      <c r="A80">
        <v>15</v>
      </c>
      <c r="B80" t="s">
        <v>47</v>
      </c>
      <c r="C80">
        <v>0</v>
      </c>
      <c r="D80" t="s">
        <v>120</v>
      </c>
      <c r="E80">
        <v>5</v>
      </c>
    </row>
    <row r="81" spans="1:5" x14ac:dyDescent="0.35">
      <c r="A81">
        <v>16</v>
      </c>
      <c r="B81" t="s">
        <v>48</v>
      </c>
      <c r="C81">
        <v>0</v>
      </c>
      <c r="D81" t="s">
        <v>120</v>
      </c>
      <c r="E81">
        <v>5</v>
      </c>
    </row>
    <row r="82" spans="1:5" x14ac:dyDescent="0.35">
      <c r="A82">
        <v>1</v>
      </c>
      <c r="B82" t="s">
        <v>37</v>
      </c>
      <c r="C82">
        <v>0</v>
      </c>
      <c r="D82" t="s">
        <v>42</v>
      </c>
      <c r="E82">
        <v>6</v>
      </c>
    </row>
    <row r="83" spans="1:5" x14ac:dyDescent="0.35">
      <c r="A83">
        <v>2</v>
      </c>
      <c r="B83" t="s">
        <v>38</v>
      </c>
      <c r="C83">
        <v>0</v>
      </c>
      <c r="D83" t="s">
        <v>42</v>
      </c>
      <c r="E83">
        <v>6</v>
      </c>
    </row>
    <row r="84" spans="1:5" x14ac:dyDescent="0.35">
      <c r="A84">
        <v>3</v>
      </c>
      <c r="B84" t="s">
        <v>39</v>
      </c>
      <c r="C84">
        <v>0</v>
      </c>
      <c r="D84" t="s">
        <v>42</v>
      </c>
      <c r="E84">
        <v>6</v>
      </c>
    </row>
    <row r="85" spans="1:5" x14ac:dyDescent="0.35">
      <c r="A85">
        <v>4</v>
      </c>
      <c r="B85" t="s">
        <v>40</v>
      </c>
      <c r="C85">
        <v>0</v>
      </c>
      <c r="D85" t="s">
        <v>42</v>
      </c>
      <c r="E85">
        <v>6</v>
      </c>
    </row>
    <row r="86" spans="1:5" x14ac:dyDescent="0.35">
      <c r="A86">
        <v>5</v>
      </c>
      <c r="B86" t="s">
        <v>41</v>
      </c>
      <c r="C86">
        <v>0</v>
      </c>
      <c r="D86" t="s">
        <v>42</v>
      </c>
      <c r="E86">
        <v>6</v>
      </c>
    </row>
    <row r="87" spans="1:5" x14ac:dyDescent="0.35">
      <c r="A87">
        <v>6</v>
      </c>
      <c r="B87" t="s">
        <v>49</v>
      </c>
      <c r="C87">
        <v>0</v>
      </c>
      <c r="D87" t="s">
        <v>42</v>
      </c>
      <c r="E87">
        <v>6</v>
      </c>
    </row>
    <row r="88" spans="1:5" x14ac:dyDescent="0.35">
      <c r="A88">
        <v>7</v>
      </c>
      <c r="B88" t="s">
        <v>119</v>
      </c>
      <c r="C88">
        <v>0</v>
      </c>
      <c r="D88" t="s">
        <v>42</v>
      </c>
      <c r="E88">
        <v>6</v>
      </c>
    </row>
    <row r="89" spans="1:5" x14ac:dyDescent="0.35">
      <c r="A89">
        <v>8</v>
      </c>
      <c r="B89" t="s">
        <v>4</v>
      </c>
      <c r="C89">
        <v>0</v>
      </c>
      <c r="D89" t="s">
        <v>42</v>
      </c>
      <c r="E89">
        <v>6</v>
      </c>
    </row>
    <row r="90" spans="1:5" x14ac:dyDescent="0.35">
      <c r="A90">
        <v>9</v>
      </c>
      <c r="B90" t="s">
        <v>42</v>
      </c>
      <c r="C90">
        <v>0</v>
      </c>
      <c r="D90" t="s">
        <v>42</v>
      </c>
      <c r="E90">
        <v>6</v>
      </c>
    </row>
    <row r="91" spans="1:5" x14ac:dyDescent="0.35">
      <c r="A91">
        <v>10</v>
      </c>
      <c r="B91" t="s">
        <v>43</v>
      </c>
      <c r="C91">
        <v>0</v>
      </c>
      <c r="D91" t="s">
        <v>42</v>
      </c>
      <c r="E91">
        <v>6</v>
      </c>
    </row>
    <row r="92" spans="1:5" x14ac:dyDescent="0.35">
      <c r="A92">
        <v>11</v>
      </c>
      <c r="B92" t="s">
        <v>44</v>
      </c>
      <c r="C92">
        <v>44</v>
      </c>
      <c r="D92" t="s">
        <v>42</v>
      </c>
      <c r="E92">
        <v>6</v>
      </c>
    </row>
    <row r="93" spans="1:5" x14ac:dyDescent="0.35">
      <c r="A93">
        <v>12</v>
      </c>
      <c r="B93" t="s">
        <v>45</v>
      </c>
      <c r="C93">
        <v>0</v>
      </c>
      <c r="D93" t="s">
        <v>42</v>
      </c>
      <c r="E93">
        <v>6</v>
      </c>
    </row>
    <row r="94" spans="1:5" x14ac:dyDescent="0.35">
      <c r="A94">
        <v>13</v>
      </c>
      <c r="B94" t="s">
        <v>11</v>
      </c>
      <c r="C94">
        <v>0</v>
      </c>
      <c r="D94" t="s">
        <v>42</v>
      </c>
      <c r="E94">
        <v>6</v>
      </c>
    </row>
    <row r="95" spans="1:5" x14ac:dyDescent="0.35">
      <c r="A95">
        <v>14</v>
      </c>
      <c r="B95" t="s">
        <v>46</v>
      </c>
      <c r="C95">
        <v>0</v>
      </c>
      <c r="D95" t="s">
        <v>42</v>
      </c>
      <c r="E95">
        <v>6</v>
      </c>
    </row>
    <row r="96" spans="1:5" x14ac:dyDescent="0.35">
      <c r="A96">
        <v>15</v>
      </c>
      <c r="B96" t="s">
        <v>47</v>
      </c>
      <c r="C96">
        <v>0</v>
      </c>
      <c r="D96" t="s">
        <v>42</v>
      </c>
      <c r="E96">
        <v>6</v>
      </c>
    </row>
    <row r="97" spans="1:5" x14ac:dyDescent="0.35">
      <c r="A97">
        <v>16</v>
      </c>
      <c r="B97" t="s">
        <v>48</v>
      </c>
      <c r="C97">
        <v>0</v>
      </c>
      <c r="D97" t="s">
        <v>42</v>
      </c>
      <c r="E97">
        <v>6</v>
      </c>
    </row>
    <row r="98" spans="1:5" x14ac:dyDescent="0.35">
      <c r="A98">
        <v>1</v>
      </c>
      <c r="B98" t="s">
        <v>37</v>
      </c>
      <c r="C98">
        <v>0</v>
      </c>
      <c r="D98" t="s">
        <v>4</v>
      </c>
      <c r="E98">
        <v>7</v>
      </c>
    </row>
    <row r="99" spans="1:5" x14ac:dyDescent="0.35">
      <c r="A99">
        <v>2</v>
      </c>
      <c r="B99" t="s">
        <v>38</v>
      </c>
      <c r="C99">
        <v>0</v>
      </c>
      <c r="D99" t="s">
        <v>4</v>
      </c>
      <c r="E99">
        <v>7</v>
      </c>
    </row>
    <row r="100" spans="1:5" x14ac:dyDescent="0.35">
      <c r="A100">
        <v>3</v>
      </c>
      <c r="B100" t="s">
        <v>39</v>
      </c>
      <c r="C100">
        <v>0</v>
      </c>
      <c r="D100" t="s">
        <v>4</v>
      </c>
      <c r="E100">
        <v>7</v>
      </c>
    </row>
    <row r="101" spans="1:5" x14ac:dyDescent="0.35">
      <c r="A101">
        <v>4</v>
      </c>
      <c r="B101" t="s">
        <v>40</v>
      </c>
      <c r="C101">
        <v>0</v>
      </c>
      <c r="D101" t="s">
        <v>4</v>
      </c>
      <c r="E101">
        <v>7</v>
      </c>
    </row>
    <row r="102" spans="1:5" x14ac:dyDescent="0.35">
      <c r="A102">
        <v>5</v>
      </c>
      <c r="B102" t="s">
        <v>41</v>
      </c>
      <c r="C102">
        <v>0</v>
      </c>
      <c r="D102" t="s">
        <v>4</v>
      </c>
      <c r="E102">
        <v>7</v>
      </c>
    </row>
    <row r="103" spans="1:5" x14ac:dyDescent="0.35">
      <c r="A103">
        <v>6</v>
      </c>
      <c r="B103" t="s">
        <v>49</v>
      </c>
      <c r="C103">
        <v>0</v>
      </c>
      <c r="D103" t="s">
        <v>4</v>
      </c>
      <c r="E103">
        <v>7</v>
      </c>
    </row>
    <row r="104" spans="1:5" x14ac:dyDescent="0.35">
      <c r="A104">
        <v>7</v>
      </c>
      <c r="B104" t="s">
        <v>119</v>
      </c>
      <c r="C104">
        <v>0</v>
      </c>
      <c r="D104" t="s">
        <v>4</v>
      </c>
      <c r="E104">
        <v>7</v>
      </c>
    </row>
    <row r="105" spans="1:5" x14ac:dyDescent="0.3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35">
      <c r="A106">
        <v>9</v>
      </c>
      <c r="B106" t="s">
        <v>42</v>
      </c>
      <c r="C106">
        <v>0</v>
      </c>
      <c r="D106" t="s">
        <v>4</v>
      </c>
      <c r="E106">
        <v>7</v>
      </c>
    </row>
    <row r="107" spans="1:5" x14ac:dyDescent="0.35">
      <c r="A107">
        <v>10</v>
      </c>
      <c r="B107" t="s">
        <v>43</v>
      </c>
      <c r="C107">
        <v>0</v>
      </c>
      <c r="D107" t="s">
        <v>4</v>
      </c>
      <c r="E107">
        <v>7</v>
      </c>
    </row>
    <row r="108" spans="1:5" x14ac:dyDescent="0.35">
      <c r="A108">
        <v>11</v>
      </c>
      <c r="B108" t="s">
        <v>44</v>
      </c>
      <c r="C108">
        <v>0</v>
      </c>
      <c r="D108" t="s">
        <v>4</v>
      </c>
      <c r="E108">
        <v>7</v>
      </c>
    </row>
    <row r="109" spans="1:5" x14ac:dyDescent="0.35">
      <c r="A109">
        <v>12</v>
      </c>
      <c r="B109" t="s">
        <v>45</v>
      </c>
      <c r="C109">
        <v>0</v>
      </c>
      <c r="D109" t="s">
        <v>4</v>
      </c>
      <c r="E109">
        <v>7</v>
      </c>
    </row>
    <row r="110" spans="1:5" x14ac:dyDescent="0.3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35">
      <c r="A111">
        <v>14</v>
      </c>
      <c r="B111" t="s">
        <v>46</v>
      </c>
      <c r="C111">
        <v>0</v>
      </c>
      <c r="D111" t="s">
        <v>4</v>
      </c>
      <c r="E111">
        <v>7</v>
      </c>
    </row>
    <row r="112" spans="1:5" x14ac:dyDescent="0.35">
      <c r="A112">
        <v>15</v>
      </c>
      <c r="B112" t="s">
        <v>47</v>
      </c>
      <c r="C112">
        <v>0</v>
      </c>
      <c r="D112" t="s">
        <v>4</v>
      </c>
      <c r="E112">
        <v>7</v>
      </c>
    </row>
    <row r="113" spans="1:5" x14ac:dyDescent="0.35">
      <c r="A113">
        <v>16</v>
      </c>
      <c r="B113" t="s">
        <v>48</v>
      </c>
      <c r="C113">
        <v>0</v>
      </c>
      <c r="D113" t="s">
        <v>4</v>
      </c>
      <c r="E113">
        <v>7</v>
      </c>
    </row>
    <row r="114" spans="1:5" x14ac:dyDescent="0.35">
      <c r="A114">
        <v>1</v>
      </c>
      <c r="B114" t="s">
        <v>37</v>
      </c>
      <c r="C114" s="2">
        <v>0</v>
      </c>
      <c r="D114" t="s">
        <v>45</v>
      </c>
      <c r="E114">
        <v>8</v>
      </c>
    </row>
    <row r="115" spans="1:5" x14ac:dyDescent="0.35">
      <c r="A115">
        <v>2</v>
      </c>
      <c r="B115" t="s">
        <v>38</v>
      </c>
      <c r="C115" s="2">
        <v>0</v>
      </c>
      <c r="D115" s="2" t="s">
        <v>45</v>
      </c>
      <c r="E115">
        <v>8</v>
      </c>
    </row>
    <row r="116" spans="1:5" x14ac:dyDescent="0.35">
      <c r="A116">
        <v>3</v>
      </c>
      <c r="B116" t="s">
        <v>39</v>
      </c>
      <c r="C116" s="2">
        <v>0</v>
      </c>
      <c r="D116" s="2" t="s">
        <v>45</v>
      </c>
      <c r="E116">
        <v>8</v>
      </c>
    </row>
    <row r="117" spans="1:5" x14ac:dyDescent="0.35">
      <c r="A117">
        <v>4</v>
      </c>
      <c r="B117" t="s">
        <v>40</v>
      </c>
      <c r="C117" s="2">
        <v>0</v>
      </c>
      <c r="D117" s="2" t="s">
        <v>45</v>
      </c>
      <c r="E117">
        <v>8</v>
      </c>
    </row>
    <row r="118" spans="1:5" x14ac:dyDescent="0.35">
      <c r="A118">
        <v>5</v>
      </c>
      <c r="B118" t="s">
        <v>41</v>
      </c>
      <c r="C118" s="2">
        <v>0</v>
      </c>
      <c r="D118" s="2" t="s">
        <v>45</v>
      </c>
      <c r="E118">
        <v>8</v>
      </c>
    </row>
    <row r="119" spans="1:5" x14ac:dyDescent="0.35">
      <c r="A119">
        <v>6</v>
      </c>
      <c r="B119" t="s">
        <v>49</v>
      </c>
      <c r="C119" s="2">
        <v>0</v>
      </c>
      <c r="D119" s="2" t="s">
        <v>45</v>
      </c>
      <c r="E119">
        <v>8</v>
      </c>
    </row>
    <row r="120" spans="1:5" x14ac:dyDescent="0.35">
      <c r="A120">
        <v>7</v>
      </c>
      <c r="B120" t="s">
        <v>119</v>
      </c>
      <c r="C120" s="2">
        <v>0</v>
      </c>
      <c r="D120" s="2" t="s">
        <v>45</v>
      </c>
      <c r="E120">
        <v>8</v>
      </c>
    </row>
    <row r="121" spans="1:5" x14ac:dyDescent="0.35">
      <c r="A121" s="2">
        <v>8</v>
      </c>
      <c r="B121" s="2" t="s">
        <v>4</v>
      </c>
      <c r="C121" s="2">
        <v>0</v>
      </c>
      <c r="D121" s="2" t="s">
        <v>45</v>
      </c>
      <c r="E121" s="2">
        <v>8</v>
      </c>
    </row>
    <row r="122" spans="1:5" x14ac:dyDescent="0.35">
      <c r="A122" s="2">
        <v>9</v>
      </c>
      <c r="B122" s="2" t="s">
        <v>42</v>
      </c>
      <c r="C122" s="2">
        <v>0</v>
      </c>
      <c r="D122" s="2" t="s">
        <v>45</v>
      </c>
      <c r="E122" s="2">
        <v>8</v>
      </c>
    </row>
    <row r="123" spans="1:5" x14ac:dyDescent="0.35">
      <c r="A123" s="2">
        <v>10</v>
      </c>
      <c r="B123" s="2" t="s">
        <v>43</v>
      </c>
      <c r="C123" s="2">
        <v>0</v>
      </c>
      <c r="D123" s="2" t="s">
        <v>45</v>
      </c>
      <c r="E123" s="2">
        <v>8</v>
      </c>
    </row>
    <row r="124" spans="1:5" x14ac:dyDescent="0.35">
      <c r="A124" s="2">
        <v>11</v>
      </c>
      <c r="B124" s="2" t="s">
        <v>44</v>
      </c>
      <c r="C124" s="2">
        <v>84</v>
      </c>
      <c r="D124" s="2" t="s">
        <v>45</v>
      </c>
      <c r="E124" s="2">
        <v>8</v>
      </c>
    </row>
    <row r="125" spans="1:5" x14ac:dyDescent="0.35">
      <c r="A125" s="2">
        <v>12</v>
      </c>
      <c r="B125" s="2" t="s">
        <v>45</v>
      </c>
      <c r="C125" s="2">
        <v>0</v>
      </c>
      <c r="D125" s="2" t="s">
        <v>45</v>
      </c>
      <c r="E125" s="2">
        <v>8</v>
      </c>
    </row>
    <row r="126" spans="1:5" x14ac:dyDescent="0.35">
      <c r="A126" s="2">
        <v>13</v>
      </c>
      <c r="B126" s="2" t="s">
        <v>11</v>
      </c>
      <c r="C126" s="2">
        <v>0</v>
      </c>
      <c r="D126" s="2" t="s">
        <v>45</v>
      </c>
      <c r="E126" s="2">
        <v>8</v>
      </c>
    </row>
    <row r="127" spans="1:5" x14ac:dyDescent="0.35">
      <c r="A127" s="2">
        <v>14</v>
      </c>
      <c r="B127" s="2" t="s">
        <v>46</v>
      </c>
      <c r="C127" s="2">
        <v>0</v>
      </c>
      <c r="D127" s="2" t="s">
        <v>45</v>
      </c>
      <c r="E127" s="2">
        <v>8</v>
      </c>
    </row>
    <row r="128" spans="1:5" x14ac:dyDescent="0.35">
      <c r="A128" s="2">
        <v>15</v>
      </c>
      <c r="B128" s="2" t="s">
        <v>47</v>
      </c>
      <c r="C128" s="2">
        <v>0</v>
      </c>
      <c r="D128" s="2" t="s">
        <v>45</v>
      </c>
      <c r="E128" s="2">
        <v>8</v>
      </c>
    </row>
    <row r="129" spans="1:5" x14ac:dyDescent="0.35">
      <c r="A129" s="2">
        <v>16</v>
      </c>
      <c r="B129" s="2" t="s">
        <v>48</v>
      </c>
      <c r="C129" s="2">
        <v>0</v>
      </c>
      <c r="D129" s="2" t="s">
        <v>45</v>
      </c>
      <c r="E129" s="2">
        <v>8</v>
      </c>
    </row>
    <row r="130" spans="1:5" x14ac:dyDescent="0.35">
      <c r="A130" s="2">
        <v>1</v>
      </c>
      <c r="B130" s="2" t="s">
        <v>37</v>
      </c>
      <c r="C130" s="2">
        <v>11012</v>
      </c>
      <c r="D130" s="2" t="s">
        <v>86</v>
      </c>
      <c r="E130" s="2">
        <v>9</v>
      </c>
    </row>
    <row r="131" spans="1:5" x14ac:dyDescent="0.35">
      <c r="A131" s="2">
        <v>2</v>
      </c>
      <c r="B131" s="2" t="s">
        <v>38</v>
      </c>
      <c r="C131" s="2">
        <v>380</v>
      </c>
      <c r="D131" s="2" t="s">
        <v>86</v>
      </c>
      <c r="E131" s="2">
        <v>9</v>
      </c>
    </row>
    <row r="132" spans="1:5" x14ac:dyDescent="0.35">
      <c r="A132" s="2">
        <v>3</v>
      </c>
      <c r="B132" s="2" t="s">
        <v>39</v>
      </c>
      <c r="C132" s="2">
        <v>190</v>
      </c>
      <c r="D132" s="2" t="s">
        <v>86</v>
      </c>
      <c r="E132" s="2">
        <v>9</v>
      </c>
    </row>
    <row r="133" spans="1:5" x14ac:dyDescent="0.35">
      <c r="A133" s="2">
        <v>4</v>
      </c>
      <c r="B133" s="2" t="s">
        <v>40</v>
      </c>
      <c r="C133" s="2">
        <v>3</v>
      </c>
      <c r="D133" s="2" t="s">
        <v>86</v>
      </c>
      <c r="E133" s="2">
        <v>9</v>
      </c>
    </row>
    <row r="134" spans="1:5" x14ac:dyDescent="0.35">
      <c r="A134" s="2">
        <v>5</v>
      </c>
      <c r="B134" s="2" t="s">
        <v>41</v>
      </c>
      <c r="C134" s="2">
        <v>1</v>
      </c>
      <c r="D134" s="2" t="s">
        <v>86</v>
      </c>
      <c r="E134" s="2">
        <v>9</v>
      </c>
    </row>
    <row r="135" spans="1:5" x14ac:dyDescent="0.35">
      <c r="A135" s="2">
        <v>6</v>
      </c>
      <c r="B135" s="2" t="s">
        <v>49</v>
      </c>
      <c r="C135" s="2">
        <v>0</v>
      </c>
      <c r="D135" s="2" t="s">
        <v>86</v>
      </c>
      <c r="E135" s="2">
        <v>9</v>
      </c>
    </row>
    <row r="136" spans="1:5" x14ac:dyDescent="0.35">
      <c r="A136" s="2">
        <v>7</v>
      </c>
      <c r="B136" s="2" t="s">
        <v>119</v>
      </c>
      <c r="C136" s="2">
        <v>0</v>
      </c>
      <c r="D136" s="2" t="s">
        <v>86</v>
      </c>
      <c r="E136" s="2">
        <v>9</v>
      </c>
    </row>
    <row r="137" spans="1:5" x14ac:dyDescent="0.35">
      <c r="A137" s="2">
        <v>8</v>
      </c>
      <c r="B137" s="2" t="s">
        <v>4</v>
      </c>
      <c r="C137" s="2">
        <v>0</v>
      </c>
      <c r="D137" s="2" t="s">
        <v>86</v>
      </c>
      <c r="E137" s="2">
        <v>9</v>
      </c>
    </row>
    <row r="138" spans="1:5" x14ac:dyDescent="0.35">
      <c r="A138" s="2">
        <v>9</v>
      </c>
      <c r="B138" s="2" t="s">
        <v>42</v>
      </c>
      <c r="C138" s="2">
        <v>6</v>
      </c>
      <c r="D138" s="2" t="s">
        <v>86</v>
      </c>
      <c r="E138" s="2">
        <v>9</v>
      </c>
    </row>
    <row r="139" spans="1:5" x14ac:dyDescent="0.35">
      <c r="A139" s="2">
        <v>10</v>
      </c>
      <c r="B139" s="2" t="s">
        <v>43</v>
      </c>
      <c r="C139" s="2">
        <v>0</v>
      </c>
      <c r="D139" s="2" t="s">
        <v>86</v>
      </c>
      <c r="E139" s="2">
        <v>9</v>
      </c>
    </row>
    <row r="140" spans="1:5" x14ac:dyDescent="0.35">
      <c r="A140" s="2">
        <v>11</v>
      </c>
      <c r="B140" s="2" t="s">
        <v>44</v>
      </c>
      <c r="C140" s="2">
        <v>936</v>
      </c>
      <c r="D140" s="2" t="s">
        <v>86</v>
      </c>
      <c r="E140" s="2">
        <v>9</v>
      </c>
    </row>
    <row r="141" spans="1:5" x14ac:dyDescent="0.35">
      <c r="A141" s="2">
        <v>12</v>
      </c>
      <c r="B141" s="2" t="s">
        <v>45</v>
      </c>
      <c r="C141" s="2">
        <v>0</v>
      </c>
      <c r="D141" s="2" t="s">
        <v>86</v>
      </c>
      <c r="E141" s="2">
        <v>9</v>
      </c>
    </row>
    <row r="142" spans="1:5" x14ac:dyDescent="0.35">
      <c r="A142" s="2">
        <v>13</v>
      </c>
      <c r="B142" s="2" t="s">
        <v>11</v>
      </c>
      <c r="C142" s="2">
        <v>0</v>
      </c>
      <c r="D142" s="2" t="s">
        <v>86</v>
      </c>
      <c r="E142" s="2">
        <v>9</v>
      </c>
    </row>
    <row r="143" spans="1:5" x14ac:dyDescent="0.35">
      <c r="A143" s="2">
        <v>14</v>
      </c>
      <c r="B143" s="2" t="s">
        <v>46</v>
      </c>
      <c r="C143" s="2">
        <v>2</v>
      </c>
      <c r="D143" s="2" t="s">
        <v>86</v>
      </c>
      <c r="E143" s="2">
        <v>9</v>
      </c>
    </row>
    <row r="144" spans="1:5" x14ac:dyDescent="0.35">
      <c r="A144" s="2">
        <v>15</v>
      </c>
      <c r="B144" s="2" t="s">
        <v>47</v>
      </c>
      <c r="C144" s="2">
        <v>0</v>
      </c>
      <c r="D144" s="2" t="s">
        <v>86</v>
      </c>
      <c r="E144" s="2">
        <v>9</v>
      </c>
    </row>
    <row r="145" spans="1:5" x14ac:dyDescent="0.35">
      <c r="A145" s="2">
        <v>16</v>
      </c>
      <c r="B145" s="2" t="s">
        <v>48</v>
      </c>
      <c r="C145" s="2">
        <v>1</v>
      </c>
      <c r="D145" s="2" t="s">
        <v>86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D4"/>
  <sheetViews>
    <sheetView workbookViewId="0"/>
  </sheetViews>
  <sheetFormatPr defaultRowHeight="14.5" x14ac:dyDescent="0.35"/>
  <cols>
    <col min="1" max="1" width="5.26953125" bestFit="1" customWidth="1"/>
    <col min="2" max="2" width="8.54296875" bestFit="1" customWidth="1"/>
    <col min="3" max="3" width="38.7265625" bestFit="1" customWidth="1"/>
    <col min="4" max="4" width="18.7265625" bestFit="1" customWidth="1"/>
  </cols>
  <sheetData>
    <row r="1" spans="1:4" x14ac:dyDescent="0.35">
      <c r="A1" t="s">
        <v>98</v>
      </c>
      <c r="B1" t="s">
        <v>103</v>
      </c>
      <c r="C1" t="s">
        <v>2</v>
      </c>
      <c r="D1" t="s">
        <v>113</v>
      </c>
    </row>
    <row r="2" spans="1:4" x14ac:dyDescent="0.35">
      <c r="A2">
        <v>1</v>
      </c>
      <c r="B2">
        <v>7</v>
      </c>
      <c r="C2" t="s">
        <v>88</v>
      </c>
      <c r="D2" t="s">
        <v>3</v>
      </c>
    </row>
    <row r="3" spans="1:4" x14ac:dyDescent="0.35">
      <c r="A3">
        <v>2</v>
      </c>
      <c r="B3">
        <v>12</v>
      </c>
      <c r="C3" t="s">
        <v>88</v>
      </c>
      <c r="D3" t="s">
        <v>89</v>
      </c>
    </row>
    <row r="4" spans="1:4" x14ac:dyDescent="0.35">
      <c r="A4">
        <v>3</v>
      </c>
      <c r="B4">
        <v>0</v>
      </c>
      <c r="C4" t="s">
        <v>88</v>
      </c>
      <c r="D4" t="s">
        <v>90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9"/>
  <dimension ref="A1:C12"/>
  <sheetViews>
    <sheetView workbookViewId="0"/>
  </sheetViews>
  <sheetFormatPr defaultRowHeight="14.5" x14ac:dyDescent="0.35"/>
  <cols>
    <col min="1" max="1" width="5.26953125" bestFit="1" customWidth="1"/>
    <col min="2" max="2" width="19.36328125" bestFit="1" customWidth="1"/>
    <col min="3" max="3" width="8.54296875" bestFit="1" customWidth="1"/>
  </cols>
  <sheetData>
    <row r="1" spans="1:3" x14ac:dyDescent="0.35">
      <c r="A1" t="s">
        <v>98</v>
      </c>
      <c r="B1" t="s">
        <v>134</v>
      </c>
      <c r="C1" t="s">
        <v>103</v>
      </c>
    </row>
    <row r="2" spans="1:3" x14ac:dyDescent="0.35">
      <c r="A2">
        <v>1</v>
      </c>
      <c r="B2" t="s">
        <v>13</v>
      </c>
      <c r="C2">
        <v>243</v>
      </c>
    </row>
    <row r="3" spans="1:3" x14ac:dyDescent="0.35">
      <c r="A3">
        <v>2</v>
      </c>
      <c r="B3" t="s">
        <v>14</v>
      </c>
      <c r="C3">
        <v>52</v>
      </c>
    </row>
    <row r="4" spans="1:3" x14ac:dyDescent="0.35">
      <c r="A4">
        <v>3</v>
      </c>
      <c r="B4" t="s">
        <v>15</v>
      </c>
      <c r="C4">
        <v>26</v>
      </c>
    </row>
    <row r="5" spans="1:3" x14ac:dyDescent="0.35">
      <c r="A5">
        <v>4</v>
      </c>
      <c r="B5" t="s">
        <v>83</v>
      </c>
      <c r="C5">
        <v>97</v>
      </c>
    </row>
    <row r="6" spans="1:3" x14ac:dyDescent="0.35">
      <c r="A6">
        <v>5</v>
      </c>
      <c r="B6" t="s">
        <v>84</v>
      </c>
      <c r="C6">
        <v>0</v>
      </c>
    </row>
    <row r="7" spans="1:3" x14ac:dyDescent="0.35">
      <c r="A7">
        <v>6</v>
      </c>
      <c r="B7" t="s">
        <v>135</v>
      </c>
      <c r="C7">
        <v>0</v>
      </c>
    </row>
    <row r="8" spans="1:3" x14ac:dyDescent="0.35">
      <c r="A8">
        <v>7</v>
      </c>
      <c r="B8" t="s">
        <v>16</v>
      </c>
      <c r="C8">
        <v>0</v>
      </c>
    </row>
    <row r="9" spans="1:3" x14ac:dyDescent="0.35">
      <c r="A9">
        <v>8</v>
      </c>
      <c r="B9" t="s">
        <v>17</v>
      </c>
      <c r="C9">
        <v>0</v>
      </c>
    </row>
    <row r="10" spans="1:3" x14ac:dyDescent="0.35">
      <c r="A10">
        <v>9</v>
      </c>
      <c r="B10" t="s">
        <v>18</v>
      </c>
      <c r="C10">
        <v>0</v>
      </c>
    </row>
    <row r="11" spans="1:3" x14ac:dyDescent="0.35">
      <c r="A11">
        <v>10</v>
      </c>
      <c r="B11" t="s">
        <v>19</v>
      </c>
      <c r="C11">
        <v>0</v>
      </c>
    </row>
    <row r="12" spans="1:3" x14ac:dyDescent="0.35">
      <c r="A12">
        <v>11</v>
      </c>
      <c r="B12" t="s">
        <v>85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8"/>
  <dimension ref="A1:D4"/>
  <sheetViews>
    <sheetView workbookViewId="0"/>
  </sheetViews>
  <sheetFormatPr defaultRowHeight="14.5" x14ac:dyDescent="0.35"/>
  <cols>
    <col min="1" max="1" width="5.26953125" bestFit="1" customWidth="1"/>
    <col min="2" max="2" width="14.54296875" bestFit="1" customWidth="1"/>
    <col min="3" max="3" width="10.54296875" bestFit="1" customWidth="1"/>
    <col min="4" max="4" width="10.1796875" bestFit="1" customWidth="1"/>
  </cols>
  <sheetData>
    <row r="1" spans="1:4" x14ac:dyDescent="0.35">
      <c r="A1" t="s">
        <v>98</v>
      </c>
      <c r="B1" t="s">
        <v>130</v>
      </c>
      <c r="C1" t="s">
        <v>33</v>
      </c>
      <c r="D1" t="s">
        <v>131</v>
      </c>
    </row>
    <row r="2" spans="1:4" x14ac:dyDescent="0.35">
      <c r="A2">
        <v>1</v>
      </c>
      <c r="B2" t="s">
        <v>132</v>
      </c>
      <c r="C2">
        <v>0</v>
      </c>
      <c r="D2">
        <v>0</v>
      </c>
    </row>
    <row r="3" spans="1:4" x14ac:dyDescent="0.35">
      <c r="A3">
        <v>2</v>
      </c>
      <c r="B3" t="s">
        <v>133</v>
      </c>
      <c r="C3">
        <v>0</v>
      </c>
      <c r="D3">
        <v>0</v>
      </c>
    </row>
    <row r="4" spans="1:4" x14ac:dyDescent="0.3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G37"/>
  <sheetViews>
    <sheetView workbookViewId="0">
      <selection activeCell="G19" sqref="G19"/>
    </sheetView>
  </sheetViews>
  <sheetFormatPr defaultRowHeight="14.5" x14ac:dyDescent="0.35"/>
  <cols>
    <col min="1" max="1" width="5.26953125" bestFit="1" customWidth="1"/>
    <col min="2" max="2" width="19" bestFit="1" customWidth="1"/>
    <col min="3" max="3" width="14.54296875" bestFit="1" customWidth="1"/>
    <col min="4" max="4" width="8.1796875" bestFit="1" customWidth="1"/>
    <col min="6" max="6" width="8.54296875" bestFit="1" customWidth="1"/>
    <col min="7" max="7" width="11.26953125" bestFit="1" customWidth="1"/>
  </cols>
  <sheetData>
    <row r="1" spans="1:7" x14ac:dyDescent="0.3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</row>
    <row r="2" spans="1:7" x14ac:dyDescent="0.35">
      <c r="A2">
        <v>1</v>
      </c>
      <c r="B2" t="s">
        <v>127</v>
      </c>
      <c r="C2" t="s">
        <v>34</v>
      </c>
      <c r="D2" t="s">
        <v>33</v>
      </c>
      <c r="E2">
        <v>1</v>
      </c>
      <c r="F2">
        <v>6</v>
      </c>
      <c r="G2">
        <v>1</v>
      </c>
    </row>
    <row r="3" spans="1:7" x14ac:dyDescent="0.35">
      <c r="A3">
        <v>2</v>
      </c>
      <c r="B3" t="s">
        <v>126</v>
      </c>
      <c r="C3" t="s">
        <v>34</v>
      </c>
      <c r="D3" t="s">
        <v>33</v>
      </c>
      <c r="E3">
        <v>1</v>
      </c>
      <c r="F3">
        <v>13</v>
      </c>
      <c r="G3">
        <v>1</v>
      </c>
    </row>
    <row r="4" spans="1:7" x14ac:dyDescent="0.35">
      <c r="A4">
        <v>3</v>
      </c>
      <c r="B4" t="s">
        <v>159</v>
      </c>
      <c r="C4" t="s">
        <v>34</v>
      </c>
      <c r="D4" t="s">
        <v>33</v>
      </c>
      <c r="E4">
        <v>1</v>
      </c>
      <c r="G4">
        <v>1</v>
      </c>
    </row>
    <row r="5" spans="1:7" x14ac:dyDescent="0.35">
      <c r="A5">
        <v>4</v>
      </c>
      <c r="B5" t="s">
        <v>160</v>
      </c>
      <c r="C5" t="s">
        <v>34</v>
      </c>
      <c r="D5" t="s">
        <v>33</v>
      </c>
      <c r="E5">
        <v>1</v>
      </c>
      <c r="F5">
        <v>6</v>
      </c>
      <c r="G5">
        <v>1</v>
      </c>
    </row>
    <row r="6" spans="1:7" x14ac:dyDescent="0.35">
      <c r="A6">
        <v>5</v>
      </c>
      <c r="B6" t="s">
        <v>161</v>
      </c>
      <c r="C6" t="s">
        <v>34</v>
      </c>
      <c r="D6" t="s">
        <v>33</v>
      </c>
      <c r="E6">
        <v>1</v>
      </c>
      <c r="F6">
        <v>1</v>
      </c>
      <c r="G6">
        <v>1</v>
      </c>
    </row>
    <row r="7" spans="1:7" x14ac:dyDescent="0.35">
      <c r="A7">
        <v>6</v>
      </c>
      <c r="B7" t="s">
        <v>105</v>
      </c>
      <c r="C7" t="s">
        <v>34</v>
      </c>
      <c r="D7" t="s">
        <v>33</v>
      </c>
      <c r="E7">
        <v>1</v>
      </c>
      <c r="F7">
        <v>32</v>
      </c>
      <c r="G7">
        <v>1</v>
      </c>
    </row>
    <row r="8" spans="1:7" x14ac:dyDescent="0.35">
      <c r="A8">
        <v>1</v>
      </c>
      <c r="B8" t="s">
        <v>127</v>
      </c>
      <c r="C8" t="s">
        <v>34</v>
      </c>
      <c r="D8" t="s">
        <v>10</v>
      </c>
      <c r="E8">
        <v>2</v>
      </c>
      <c r="F8">
        <v>9</v>
      </c>
      <c r="G8">
        <v>1</v>
      </c>
    </row>
    <row r="9" spans="1:7" x14ac:dyDescent="0.35">
      <c r="A9">
        <v>2</v>
      </c>
      <c r="B9" t="s">
        <v>126</v>
      </c>
      <c r="C9" t="s">
        <v>34</v>
      </c>
      <c r="D9" t="s">
        <v>10</v>
      </c>
      <c r="E9">
        <v>2</v>
      </c>
      <c r="F9">
        <v>14</v>
      </c>
      <c r="G9">
        <v>1</v>
      </c>
    </row>
    <row r="10" spans="1:7" x14ac:dyDescent="0.35">
      <c r="A10">
        <v>3</v>
      </c>
      <c r="B10" t="s">
        <v>159</v>
      </c>
      <c r="C10" t="s">
        <v>34</v>
      </c>
      <c r="D10" t="s">
        <v>10</v>
      </c>
      <c r="E10">
        <v>2</v>
      </c>
      <c r="G10">
        <v>1</v>
      </c>
    </row>
    <row r="11" spans="1:7" x14ac:dyDescent="0.35">
      <c r="A11">
        <v>4</v>
      </c>
      <c r="B11" t="s">
        <v>160</v>
      </c>
      <c r="C11" t="s">
        <v>34</v>
      </c>
      <c r="D11" t="s">
        <v>10</v>
      </c>
      <c r="E11">
        <v>2</v>
      </c>
      <c r="F11">
        <v>6</v>
      </c>
      <c r="G11">
        <v>1</v>
      </c>
    </row>
    <row r="12" spans="1:7" x14ac:dyDescent="0.35">
      <c r="A12">
        <v>5</v>
      </c>
      <c r="B12" t="s">
        <v>161</v>
      </c>
      <c r="C12" t="s">
        <v>34</v>
      </c>
      <c r="D12" t="s">
        <v>10</v>
      </c>
      <c r="E12">
        <v>2</v>
      </c>
      <c r="F12">
        <v>1</v>
      </c>
      <c r="G12">
        <v>1</v>
      </c>
    </row>
    <row r="13" spans="1:7" x14ac:dyDescent="0.35">
      <c r="A13">
        <v>6</v>
      </c>
      <c r="B13" t="s">
        <v>105</v>
      </c>
      <c r="C13" t="s">
        <v>34</v>
      </c>
      <c r="D13" t="s">
        <v>10</v>
      </c>
      <c r="E13">
        <v>2</v>
      </c>
      <c r="F13">
        <v>35</v>
      </c>
      <c r="G13">
        <v>1</v>
      </c>
    </row>
    <row r="14" spans="1:7" x14ac:dyDescent="0.35">
      <c r="A14">
        <v>1</v>
      </c>
      <c r="B14" t="s">
        <v>127</v>
      </c>
      <c r="C14" t="s">
        <v>58</v>
      </c>
      <c r="D14" t="s">
        <v>33</v>
      </c>
      <c r="E14">
        <v>1</v>
      </c>
      <c r="F14">
        <v>36</v>
      </c>
      <c r="G14">
        <v>2</v>
      </c>
    </row>
    <row r="15" spans="1:7" x14ac:dyDescent="0.35">
      <c r="A15">
        <v>2</v>
      </c>
      <c r="B15" t="s">
        <v>126</v>
      </c>
      <c r="C15" s="2" t="s">
        <v>58</v>
      </c>
      <c r="D15" t="s">
        <v>33</v>
      </c>
      <c r="E15">
        <v>1</v>
      </c>
      <c r="F15" s="2">
        <v>27</v>
      </c>
      <c r="G15">
        <v>2</v>
      </c>
    </row>
    <row r="16" spans="1:7" x14ac:dyDescent="0.35">
      <c r="A16">
        <v>3</v>
      </c>
      <c r="B16" t="s">
        <v>159</v>
      </c>
      <c r="C16" s="2" t="s">
        <v>58</v>
      </c>
      <c r="D16" t="s">
        <v>33</v>
      </c>
      <c r="E16">
        <v>1</v>
      </c>
      <c r="F16" s="2">
        <v>2</v>
      </c>
      <c r="G16">
        <v>2</v>
      </c>
    </row>
    <row r="17" spans="1:7" x14ac:dyDescent="0.35">
      <c r="A17">
        <v>4</v>
      </c>
      <c r="B17" t="s">
        <v>160</v>
      </c>
      <c r="C17" s="2" t="s">
        <v>58</v>
      </c>
      <c r="D17" t="s">
        <v>33</v>
      </c>
      <c r="E17">
        <v>1</v>
      </c>
      <c r="F17" s="2">
        <v>6</v>
      </c>
      <c r="G17">
        <v>2</v>
      </c>
    </row>
    <row r="18" spans="1:7" x14ac:dyDescent="0.35">
      <c r="A18">
        <v>5</v>
      </c>
      <c r="B18" t="s">
        <v>161</v>
      </c>
      <c r="C18" s="2" t="s">
        <v>58</v>
      </c>
      <c r="D18" t="s">
        <v>33</v>
      </c>
      <c r="E18">
        <v>1</v>
      </c>
      <c r="F18" s="2">
        <v>2</v>
      </c>
      <c r="G18">
        <v>2</v>
      </c>
    </row>
    <row r="19" spans="1:7" x14ac:dyDescent="0.35">
      <c r="A19">
        <v>6</v>
      </c>
      <c r="B19" t="s">
        <v>105</v>
      </c>
      <c r="C19" s="2" t="s">
        <v>58</v>
      </c>
      <c r="D19" t="s">
        <v>33</v>
      </c>
      <c r="E19">
        <v>1</v>
      </c>
      <c r="F19" s="2">
        <v>50</v>
      </c>
      <c r="G19">
        <v>2</v>
      </c>
    </row>
    <row r="20" spans="1:7" x14ac:dyDescent="0.35">
      <c r="A20">
        <v>1</v>
      </c>
      <c r="B20" t="s">
        <v>127</v>
      </c>
      <c r="C20" s="2" t="s">
        <v>58</v>
      </c>
      <c r="D20" t="s">
        <v>10</v>
      </c>
      <c r="E20">
        <v>2</v>
      </c>
      <c r="F20" s="2">
        <v>96</v>
      </c>
      <c r="G20">
        <v>2</v>
      </c>
    </row>
    <row r="21" spans="1:7" x14ac:dyDescent="0.35">
      <c r="A21">
        <v>2</v>
      </c>
      <c r="B21" t="s">
        <v>126</v>
      </c>
      <c r="C21" s="2" t="s">
        <v>58</v>
      </c>
      <c r="D21" t="s">
        <v>10</v>
      </c>
      <c r="E21">
        <v>2</v>
      </c>
      <c r="F21" s="2">
        <v>35</v>
      </c>
      <c r="G21">
        <v>2</v>
      </c>
    </row>
    <row r="22" spans="1:7" x14ac:dyDescent="0.35">
      <c r="A22">
        <v>3</v>
      </c>
      <c r="B22" t="s">
        <v>159</v>
      </c>
      <c r="C22" s="2" t="s">
        <v>58</v>
      </c>
      <c r="D22" t="s">
        <v>10</v>
      </c>
      <c r="E22">
        <v>2</v>
      </c>
      <c r="F22" s="2">
        <v>9</v>
      </c>
      <c r="G22">
        <v>2</v>
      </c>
    </row>
    <row r="23" spans="1:7" x14ac:dyDescent="0.35">
      <c r="A23">
        <v>4</v>
      </c>
      <c r="B23" t="s">
        <v>160</v>
      </c>
      <c r="C23" s="2" t="s">
        <v>58</v>
      </c>
      <c r="D23" t="s">
        <v>10</v>
      </c>
      <c r="E23">
        <v>2</v>
      </c>
      <c r="F23" s="2">
        <v>6</v>
      </c>
      <c r="G23">
        <v>2</v>
      </c>
    </row>
    <row r="24" spans="1:7" x14ac:dyDescent="0.35">
      <c r="A24">
        <v>5</v>
      </c>
      <c r="B24" t="s">
        <v>161</v>
      </c>
      <c r="C24" s="2" t="s">
        <v>58</v>
      </c>
      <c r="D24" t="s">
        <v>10</v>
      </c>
      <c r="E24">
        <v>2</v>
      </c>
      <c r="F24" s="2">
        <v>5</v>
      </c>
      <c r="G24">
        <v>2</v>
      </c>
    </row>
    <row r="25" spans="1:7" x14ac:dyDescent="0.35">
      <c r="A25">
        <v>6</v>
      </c>
      <c r="B25" t="s">
        <v>105</v>
      </c>
      <c r="C25" s="2" t="s">
        <v>58</v>
      </c>
      <c r="D25" t="s">
        <v>10</v>
      </c>
      <c r="E25">
        <v>2</v>
      </c>
      <c r="F25" s="2">
        <v>61</v>
      </c>
      <c r="G25">
        <v>2</v>
      </c>
    </row>
    <row r="26" spans="1:7" x14ac:dyDescent="0.35">
      <c r="A26">
        <v>1</v>
      </c>
      <c r="B26" t="s">
        <v>127</v>
      </c>
      <c r="C26" t="s">
        <v>106</v>
      </c>
      <c r="D26" t="s">
        <v>33</v>
      </c>
      <c r="E26">
        <v>1</v>
      </c>
      <c r="F26">
        <v>0</v>
      </c>
      <c r="G26">
        <v>3</v>
      </c>
    </row>
    <row r="27" spans="1:7" x14ac:dyDescent="0.35">
      <c r="A27">
        <v>2</v>
      </c>
      <c r="B27" t="s">
        <v>126</v>
      </c>
      <c r="C27" t="s">
        <v>106</v>
      </c>
      <c r="D27" t="s">
        <v>33</v>
      </c>
      <c r="E27">
        <v>1</v>
      </c>
      <c r="F27">
        <v>0</v>
      </c>
      <c r="G27">
        <v>3</v>
      </c>
    </row>
    <row r="28" spans="1:7" x14ac:dyDescent="0.35">
      <c r="A28">
        <v>3</v>
      </c>
      <c r="B28" t="s">
        <v>159</v>
      </c>
      <c r="C28" t="s">
        <v>106</v>
      </c>
      <c r="D28" t="s">
        <v>33</v>
      </c>
      <c r="E28">
        <v>1</v>
      </c>
      <c r="F28">
        <v>0</v>
      </c>
      <c r="G28">
        <v>3</v>
      </c>
    </row>
    <row r="29" spans="1:7" x14ac:dyDescent="0.35">
      <c r="A29">
        <v>4</v>
      </c>
      <c r="B29" t="s">
        <v>160</v>
      </c>
      <c r="C29" t="s">
        <v>106</v>
      </c>
      <c r="D29" t="s">
        <v>33</v>
      </c>
      <c r="E29">
        <v>1</v>
      </c>
      <c r="F29">
        <v>0</v>
      </c>
      <c r="G29">
        <v>3</v>
      </c>
    </row>
    <row r="30" spans="1:7" x14ac:dyDescent="0.35">
      <c r="A30">
        <v>5</v>
      </c>
      <c r="B30" t="s">
        <v>161</v>
      </c>
      <c r="C30" t="s">
        <v>106</v>
      </c>
      <c r="D30" t="s">
        <v>33</v>
      </c>
      <c r="E30">
        <v>1</v>
      </c>
      <c r="F30">
        <v>0</v>
      </c>
      <c r="G30">
        <v>3</v>
      </c>
    </row>
    <row r="31" spans="1:7" x14ac:dyDescent="0.35">
      <c r="A31">
        <v>6</v>
      </c>
      <c r="B31" t="s">
        <v>105</v>
      </c>
      <c r="C31" t="s">
        <v>106</v>
      </c>
      <c r="D31" t="s">
        <v>33</v>
      </c>
      <c r="E31">
        <v>1</v>
      </c>
      <c r="F31">
        <v>3</v>
      </c>
      <c r="G31">
        <v>3</v>
      </c>
    </row>
    <row r="32" spans="1:7" x14ac:dyDescent="0.35">
      <c r="A32">
        <v>1</v>
      </c>
      <c r="B32" t="s">
        <v>127</v>
      </c>
      <c r="C32" t="s">
        <v>106</v>
      </c>
      <c r="D32" t="s">
        <v>10</v>
      </c>
      <c r="E32">
        <v>2</v>
      </c>
      <c r="F32">
        <v>0</v>
      </c>
      <c r="G32">
        <v>3</v>
      </c>
    </row>
    <row r="33" spans="1:7" x14ac:dyDescent="0.35">
      <c r="A33">
        <v>2</v>
      </c>
      <c r="B33" t="s">
        <v>126</v>
      </c>
      <c r="C33" t="s">
        <v>106</v>
      </c>
      <c r="D33" t="s">
        <v>10</v>
      </c>
      <c r="E33">
        <v>2</v>
      </c>
      <c r="F33">
        <v>0</v>
      </c>
      <c r="G33">
        <v>3</v>
      </c>
    </row>
    <row r="34" spans="1:7" x14ac:dyDescent="0.35">
      <c r="A34">
        <v>3</v>
      </c>
      <c r="B34" t="s">
        <v>159</v>
      </c>
      <c r="C34" t="s">
        <v>106</v>
      </c>
      <c r="D34" t="s">
        <v>10</v>
      </c>
      <c r="E34">
        <v>2</v>
      </c>
      <c r="F34">
        <v>0</v>
      </c>
      <c r="G34">
        <v>3</v>
      </c>
    </row>
    <row r="35" spans="1:7" x14ac:dyDescent="0.35">
      <c r="A35">
        <v>4</v>
      </c>
      <c r="B35" t="s">
        <v>160</v>
      </c>
      <c r="C35" t="s">
        <v>106</v>
      </c>
      <c r="D35" t="s">
        <v>10</v>
      </c>
      <c r="E35">
        <v>2</v>
      </c>
      <c r="F35">
        <v>0</v>
      </c>
      <c r="G35">
        <v>3</v>
      </c>
    </row>
    <row r="36" spans="1:7" x14ac:dyDescent="0.35">
      <c r="A36">
        <v>5</v>
      </c>
      <c r="B36" t="s">
        <v>161</v>
      </c>
      <c r="C36" t="s">
        <v>106</v>
      </c>
      <c r="D36" t="s">
        <v>10</v>
      </c>
      <c r="E36">
        <v>2</v>
      </c>
      <c r="F36">
        <v>0</v>
      </c>
      <c r="G36">
        <v>3</v>
      </c>
    </row>
    <row r="37" spans="1:7" x14ac:dyDescent="0.35">
      <c r="A37">
        <v>6</v>
      </c>
      <c r="B37" t="s">
        <v>105</v>
      </c>
      <c r="C37" t="s">
        <v>106</v>
      </c>
      <c r="D37" t="s">
        <v>10</v>
      </c>
      <c r="E37">
        <v>2</v>
      </c>
      <c r="F37">
        <v>3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/>
  <dimension ref="A1:G37"/>
  <sheetViews>
    <sheetView workbookViewId="0">
      <selection activeCell="E33" sqref="E33"/>
    </sheetView>
  </sheetViews>
  <sheetFormatPr defaultRowHeight="14.5" x14ac:dyDescent="0.35"/>
  <cols>
    <col min="1" max="1" width="5.26953125" bestFit="1" customWidth="1"/>
    <col min="2" max="2" width="19" bestFit="1" customWidth="1"/>
    <col min="3" max="3" width="14.54296875" bestFit="1" customWidth="1"/>
    <col min="4" max="4" width="8.1796875" bestFit="1" customWidth="1"/>
    <col min="6" max="6" width="8.54296875" bestFit="1" customWidth="1"/>
    <col min="7" max="7" width="11.26953125" bestFit="1" customWidth="1"/>
  </cols>
  <sheetData>
    <row r="1" spans="1:7" x14ac:dyDescent="0.3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</row>
    <row r="2" spans="1:7" x14ac:dyDescent="0.35">
      <c r="A2">
        <v>1</v>
      </c>
      <c r="B2" t="s">
        <v>127</v>
      </c>
      <c r="C2" t="s">
        <v>34</v>
      </c>
      <c r="D2" t="s">
        <v>33</v>
      </c>
      <c r="E2">
        <v>1</v>
      </c>
      <c r="F2">
        <v>144</v>
      </c>
      <c r="G2">
        <v>1</v>
      </c>
    </row>
    <row r="3" spans="1:7" x14ac:dyDescent="0.35">
      <c r="A3">
        <v>2</v>
      </c>
      <c r="B3" t="s">
        <v>126</v>
      </c>
      <c r="C3" t="s">
        <v>34</v>
      </c>
      <c r="D3" t="s">
        <v>33</v>
      </c>
      <c r="E3">
        <v>1</v>
      </c>
      <c r="F3">
        <v>51</v>
      </c>
      <c r="G3">
        <v>1</v>
      </c>
    </row>
    <row r="4" spans="1:7" x14ac:dyDescent="0.35">
      <c r="A4">
        <v>3</v>
      </c>
      <c r="B4" t="s">
        <v>139</v>
      </c>
      <c r="C4" t="s">
        <v>34</v>
      </c>
      <c r="D4" t="s">
        <v>33</v>
      </c>
      <c r="E4">
        <v>1</v>
      </c>
      <c r="F4">
        <v>10</v>
      </c>
      <c r="G4">
        <v>1</v>
      </c>
    </row>
    <row r="5" spans="1:7" x14ac:dyDescent="0.35">
      <c r="A5">
        <v>4</v>
      </c>
      <c r="B5" t="s">
        <v>162</v>
      </c>
      <c r="C5" t="s">
        <v>34</v>
      </c>
      <c r="D5" t="s">
        <v>33</v>
      </c>
      <c r="E5">
        <v>1</v>
      </c>
      <c r="F5">
        <v>23</v>
      </c>
      <c r="G5">
        <v>1</v>
      </c>
    </row>
    <row r="6" spans="1:7" x14ac:dyDescent="0.35">
      <c r="A6">
        <v>5</v>
      </c>
      <c r="B6" t="s">
        <v>138</v>
      </c>
      <c r="C6" t="s">
        <v>34</v>
      </c>
      <c r="D6" t="s">
        <v>33</v>
      </c>
      <c r="E6">
        <v>1</v>
      </c>
      <c r="F6">
        <v>9</v>
      </c>
      <c r="G6">
        <v>1</v>
      </c>
    </row>
    <row r="7" spans="1:7" x14ac:dyDescent="0.35">
      <c r="A7">
        <v>6</v>
      </c>
      <c r="B7" t="s">
        <v>105</v>
      </c>
      <c r="C7" t="s">
        <v>34</v>
      </c>
      <c r="D7" t="s">
        <v>33</v>
      </c>
      <c r="E7">
        <v>1</v>
      </c>
      <c r="F7">
        <v>152</v>
      </c>
      <c r="G7">
        <v>1</v>
      </c>
    </row>
    <row r="8" spans="1:7" x14ac:dyDescent="0.35">
      <c r="A8">
        <v>1</v>
      </c>
      <c r="B8" t="s">
        <v>127</v>
      </c>
      <c r="C8" t="s">
        <v>34</v>
      </c>
      <c r="D8" t="s">
        <v>10</v>
      </c>
      <c r="E8">
        <v>2</v>
      </c>
      <c r="F8">
        <v>401</v>
      </c>
      <c r="G8">
        <v>1</v>
      </c>
    </row>
    <row r="9" spans="1:7" x14ac:dyDescent="0.35">
      <c r="A9">
        <v>2</v>
      </c>
      <c r="B9" t="s">
        <v>126</v>
      </c>
      <c r="C9" t="s">
        <v>34</v>
      </c>
      <c r="D9" t="s">
        <v>10</v>
      </c>
      <c r="E9">
        <v>2</v>
      </c>
      <c r="F9">
        <v>57</v>
      </c>
      <c r="G9">
        <v>1</v>
      </c>
    </row>
    <row r="10" spans="1:7" x14ac:dyDescent="0.35">
      <c r="A10">
        <v>3</v>
      </c>
      <c r="B10" t="s">
        <v>139</v>
      </c>
      <c r="C10" t="s">
        <v>34</v>
      </c>
      <c r="D10" t="s">
        <v>10</v>
      </c>
      <c r="E10">
        <v>2</v>
      </c>
      <c r="F10">
        <v>30</v>
      </c>
      <c r="G10">
        <v>1</v>
      </c>
    </row>
    <row r="11" spans="1:7" x14ac:dyDescent="0.35">
      <c r="A11">
        <v>4</v>
      </c>
      <c r="B11" t="s">
        <v>162</v>
      </c>
      <c r="C11" t="s">
        <v>34</v>
      </c>
      <c r="D11" t="s">
        <v>10</v>
      </c>
      <c r="E11">
        <v>2</v>
      </c>
      <c r="F11">
        <v>35</v>
      </c>
      <c r="G11">
        <v>1</v>
      </c>
    </row>
    <row r="12" spans="1:7" x14ac:dyDescent="0.35">
      <c r="A12">
        <v>5</v>
      </c>
      <c r="B12" t="s">
        <v>138</v>
      </c>
      <c r="C12" t="s">
        <v>34</v>
      </c>
      <c r="D12" t="s">
        <v>10</v>
      </c>
      <c r="E12">
        <v>2</v>
      </c>
      <c r="F12">
        <v>12</v>
      </c>
      <c r="G12">
        <v>1</v>
      </c>
    </row>
    <row r="13" spans="1:7" x14ac:dyDescent="0.35">
      <c r="A13">
        <v>6</v>
      </c>
      <c r="B13" t="s">
        <v>105</v>
      </c>
      <c r="C13" t="s">
        <v>34</v>
      </c>
      <c r="D13" t="s">
        <v>10</v>
      </c>
      <c r="E13">
        <v>2</v>
      </c>
      <c r="F13">
        <v>184</v>
      </c>
      <c r="G13">
        <v>1</v>
      </c>
    </row>
    <row r="14" spans="1:7" x14ac:dyDescent="0.35">
      <c r="A14">
        <v>1</v>
      </c>
      <c r="B14" t="s">
        <v>127</v>
      </c>
      <c r="C14" t="s">
        <v>58</v>
      </c>
      <c r="D14" t="s">
        <v>33</v>
      </c>
      <c r="E14">
        <v>1</v>
      </c>
      <c r="F14">
        <v>323</v>
      </c>
      <c r="G14">
        <v>2</v>
      </c>
    </row>
    <row r="15" spans="1:7" x14ac:dyDescent="0.35">
      <c r="A15">
        <v>2</v>
      </c>
      <c r="B15" t="s">
        <v>126</v>
      </c>
      <c r="C15" s="2" t="s">
        <v>58</v>
      </c>
      <c r="D15" t="s">
        <v>33</v>
      </c>
      <c r="E15">
        <v>1</v>
      </c>
      <c r="F15" s="2">
        <v>120</v>
      </c>
      <c r="G15">
        <v>2</v>
      </c>
    </row>
    <row r="16" spans="1:7" x14ac:dyDescent="0.35">
      <c r="A16">
        <v>3</v>
      </c>
      <c r="B16" t="s">
        <v>139</v>
      </c>
      <c r="C16" s="2" t="s">
        <v>58</v>
      </c>
      <c r="D16" t="s">
        <v>33</v>
      </c>
      <c r="E16">
        <v>1</v>
      </c>
      <c r="F16" s="2">
        <v>21</v>
      </c>
      <c r="G16">
        <v>2</v>
      </c>
    </row>
    <row r="17" spans="1:7" x14ac:dyDescent="0.35">
      <c r="A17">
        <v>4</v>
      </c>
      <c r="B17" t="s">
        <v>162</v>
      </c>
      <c r="C17" s="2" t="s">
        <v>58</v>
      </c>
      <c r="D17" t="s">
        <v>33</v>
      </c>
      <c r="E17">
        <v>1</v>
      </c>
      <c r="F17" s="2">
        <v>24</v>
      </c>
      <c r="G17">
        <v>2</v>
      </c>
    </row>
    <row r="18" spans="1:7" x14ac:dyDescent="0.35">
      <c r="A18">
        <v>5</v>
      </c>
      <c r="B18" t="s">
        <v>138</v>
      </c>
      <c r="C18" s="2" t="s">
        <v>58</v>
      </c>
      <c r="D18" t="s">
        <v>33</v>
      </c>
      <c r="E18">
        <v>1</v>
      </c>
      <c r="F18" s="2">
        <v>19</v>
      </c>
      <c r="G18">
        <v>2</v>
      </c>
    </row>
    <row r="19" spans="1:7" x14ac:dyDescent="0.35">
      <c r="A19">
        <v>6</v>
      </c>
      <c r="B19" t="s">
        <v>105</v>
      </c>
      <c r="C19" s="2" t="s">
        <v>58</v>
      </c>
      <c r="D19" t="s">
        <v>33</v>
      </c>
      <c r="E19">
        <v>1</v>
      </c>
      <c r="F19" s="2">
        <v>208</v>
      </c>
      <c r="G19">
        <v>2</v>
      </c>
    </row>
    <row r="20" spans="1:7" x14ac:dyDescent="0.35">
      <c r="A20">
        <v>1</v>
      </c>
      <c r="B20" t="s">
        <v>127</v>
      </c>
      <c r="C20" s="2" t="s">
        <v>58</v>
      </c>
      <c r="D20" t="s">
        <v>10</v>
      </c>
      <c r="E20">
        <v>2</v>
      </c>
      <c r="F20" s="2">
        <v>871</v>
      </c>
      <c r="G20">
        <v>2</v>
      </c>
    </row>
    <row r="21" spans="1:7" x14ac:dyDescent="0.35">
      <c r="A21">
        <v>2</v>
      </c>
      <c r="B21" t="s">
        <v>126</v>
      </c>
      <c r="C21" s="2" t="s">
        <v>58</v>
      </c>
      <c r="D21" t="s">
        <v>10</v>
      </c>
      <c r="E21">
        <v>2</v>
      </c>
      <c r="F21" s="2">
        <v>168</v>
      </c>
      <c r="G21">
        <v>2</v>
      </c>
    </row>
    <row r="22" spans="1:7" x14ac:dyDescent="0.35">
      <c r="A22">
        <v>3</v>
      </c>
      <c r="B22" t="s">
        <v>139</v>
      </c>
      <c r="C22" s="2" t="s">
        <v>58</v>
      </c>
      <c r="D22" t="s">
        <v>10</v>
      </c>
      <c r="E22">
        <v>2</v>
      </c>
      <c r="F22" s="2">
        <v>62</v>
      </c>
      <c r="G22">
        <v>2</v>
      </c>
    </row>
    <row r="23" spans="1:7" x14ac:dyDescent="0.35">
      <c r="A23">
        <v>4</v>
      </c>
      <c r="B23" t="s">
        <v>162</v>
      </c>
      <c r="C23" s="2" t="s">
        <v>58</v>
      </c>
      <c r="D23" t="s">
        <v>10</v>
      </c>
      <c r="E23">
        <v>2</v>
      </c>
      <c r="F23" s="2">
        <v>39</v>
      </c>
      <c r="G23">
        <v>2</v>
      </c>
    </row>
    <row r="24" spans="1:7" x14ac:dyDescent="0.35">
      <c r="A24">
        <v>5</v>
      </c>
      <c r="B24" t="s">
        <v>138</v>
      </c>
      <c r="C24" s="2" t="s">
        <v>58</v>
      </c>
      <c r="D24" t="s">
        <v>10</v>
      </c>
      <c r="E24">
        <v>2</v>
      </c>
      <c r="F24" s="2">
        <v>34</v>
      </c>
      <c r="G24">
        <v>2</v>
      </c>
    </row>
    <row r="25" spans="1:7" x14ac:dyDescent="0.35">
      <c r="A25">
        <v>6</v>
      </c>
      <c r="B25" t="s">
        <v>105</v>
      </c>
      <c r="C25" s="2" t="s">
        <v>58</v>
      </c>
      <c r="D25" t="s">
        <v>10</v>
      </c>
      <c r="E25">
        <v>2</v>
      </c>
      <c r="F25" s="2">
        <v>275</v>
      </c>
      <c r="G25">
        <v>2</v>
      </c>
    </row>
    <row r="26" spans="1:7" x14ac:dyDescent="0.35">
      <c r="A26">
        <v>1</v>
      </c>
      <c r="B26" t="s">
        <v>127</v>
      </c>
      <c r="C26" t="s">
        <v>106</v>
      </c>
      <c r="D26" t="s">
        <v>33</v>
      </c>
      <c r="E26">
        <v>1</v>
      </c>
      <c r="F26">
        <v>20</v>
      </c>
      <c r="G26">
        <v>3</v>
      </c>
    </row>
    <row r="27" spans="1:7" x14ac:dyDescent="0.35">
      <c r="A27">
        <v>2</v>
      </c>
      <c r="B27" t="s">
        <v>126</v>
      </c>
      <c r="C27" t="s">
        <v>106</v>
      </c>
      <c r="D27" t="s">
        <v>33</v>
      </c>
      <c r="E27">
        <v>1</v>
      </c>
      <c r="F27">
        <v>11</v>
      </c>
      <c r="G27">
        <v>3</v>
      </c>
    </row>
    <row r="28" spans="1:7" x14ac:dyDescent="0.35">
      <c r="A28">
        <v>3</v>
      </c>
      <c r="B28" t="s">
        <v>139</v>
      </c>
      <c r="C28" t="s">
        <v>106</v>
      </c>
      <c r="D28" t="s">
        <v>33</v>
      </c>
      <c r="E28">
        <v>1</v>
      </c>
      <c r="F28">
        <v>0</v>
      </c>
      <c r="G28">
        <v>3</v>
      </c>
    </row>
    <row r="29" spans="1:7" x14ac:dyDescent="0.35">
      <c r="A29">
        <v>4</v>
      </c>
      <c r="B29" t="s">
        <v>162</v>
      </c>
      <c r="C29" t="s">
        <v>106</v>
      </c>
      <c r="D29" t="s">
        <v>33</v>
      </c>
      <c r="E29">
        <v>1</v>
      </c>
      <c r="F29">
        <v>0</v>
      </c>
      <c r="G29">
        <v>3</v>
      </c>
    </row>
    <row r="30" spans="1:7" x14ac:dyDescent="0.35">
      <c r="A30">
        <v>5</v>
      </c>
      <c r="B30" t="s">
        <v>138</v>
      </c>
      <c r="C30" t="s">
        <v>106</v>
      </c>
      <c r="D30" t="s">
        <v>33</v>
      </c>
      <c r="E30">
        <v>1</v>
      </c>
      <c r="F30">
        <v>3</v>
      </c>
      <c r="G30">
        <v>3</v>
      </c>
    </row>
    <row r="31" spans="1:7" x14ac:dyDescent="0.35">
      <c r="A31">
        <v>6</v>
      </c>
      <c r="B31" t="s">
        <v>105</v>
      </c>
      <c r="C31" t="s">
        <v>106</v>
      </c>
      <c r="D31" t="s">
        <v>33</v>
      </c>
      <c r="E31">
        <v>1</v>
      </c>
      <c r="F31">
        <v>10</v>
      </c>
      <c r="G31">
        <v>3</v>
      </c>
    </row>
    <row r="32" spans="1:7" x14ac:dyDescent="0.35">
      <c r="A32">
        <v>1</v>
      </c>
      <c r="B32" t="s">
        <v>127</v>
      </c>
      <c r="C32" t="s">
        <v>106</v>
      </c>
      <c r="D32" t="s">
        <v>10</v>
      </c>
      <c r="E32">
        <v>2</v>
      </c>
      <c r="F32">
        <v>45</v>
      </c>
      <c r="G32">
        <v>3</v>
      </c>
    </row>
    <row r="33" spans="1:7" x14ac:dyDescent="0.35">
      <c r="A33">
        <v>2</v>
      </c>
      <c r="B33" t="s">
        <v>126</v>
      </c>
      <c r="C33" t="s">
        <v>106</v>
      </c>
      <c r="D33" t="s">
        <v>10</v>
      </c>
      <c r="E33">
        <v>2</v>
      </c>
      <c r="F33">
        <v>11</v>
      </c>
      <c r="G33">
        <v>3</v>
      </c>
    </row>
    <row r="34" spans="1:7" x14ac:dyDescent="0.35">
      <c r="A34">
        <v>3</v>
      </c>
      <c r="B34" t="s">
        <v>139</v>
      </c>
      <c r="C34" t="s">
        <v>106</v>
      </c>
      <c r="D34" t="s">
        <v>10</v>
      </c>
      <c r="E34">
        <v>2</v>
      </c>
      <c r="F34">
        <v>0</v>
      </c>
      <c r="G34">
        <v>3</v>
      </c>
    </row>
    <row r="35" spans="1:7" x14ac:dyDescent="0.35">
      <c r="A35">
        <v>4</v>
      </c>
      <c r="B35" t="s">
        <v>162</v>
      </c>
      <c r="C35" t="s">
        <v>106</v>
      </c>
      <c r="D35" t="s">
        <v>10</v>
      </c>
      <c r="E35">
        <v>2</v>
      </c>
      <c r="F35">
        <v>0</v>
      </c>
      <c r="G35">
        <v>3</v>
      </c>
    </row>
    <row r="36" spans="1:7" x14ac:dyDescent="0.35">
      <c r="A36">
        <v>5</v>
      </c>
      <c r="B36" t="s">
        <v>138</v>
      </c>
      <c r="C36" t="s">
        <v>106</v>
      </c>
      <c r="D36" t="s">
        <v>10</v>
      </c>
      <c r="E36">
        <v>2</v>
      </c>
      <c r="F36">
        <v>5</v>
      </c>
      <c r="G36">
        <v>3</v>
      </c>
    </row>
    <row r="37" spans="1:7" x14ac:dyDescent="0.35">
      <c r="A37">
        <v>6</v>
      </c>
      <c r="B37" t="s">
        <v>105</v>
      </c>
      <c r="C37" t="s">
        <v>106</v>
      </c>
      <c r="D37" t="s">
        <v>10</v>
      </c>
      <c r="E37">
        <v>2</v>
      </c>
      <c r="F37">
        <v>11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4"/>
  <dimension ref="A1:E7"/>
  <sheetViews>
    <sheetView workbookViewId="0">
      <selection activeCell="B7" sqref="B7"/>
    </sheetView>
  </sheetViews>
  <sheetFormatPr defaultRowHeight="14.5" x14ac:dyDescent="0.35"/>
  <cols>
    <col min="1" max="1" width="5.26953125" bestFit="1" customWidth="1"/>
    <col min="2" max="2" width="16.26953125" bestFit="1" customWidth="1"/>
    <col min="3" max="3" width="13.54296875" bestFit="1" customWidth="1"/>
    <col min="4" max="4" width="20.54296875" bestFit="1" customWidth="1"/>
    <col min="5" max="5" width="10.54296875" bestFit="1" customWidth="1"/>
  </cols>
  <sheetData>
    <row r="1" spans="1:5" x14ac:dyDescent="0.35">
      <c r="A1" t="s">
        <v>98</v>
      </c>
      <c r="B1" t="s">
        <v>0</v>
      </c>
      <c r="C1" t="s">
        <v>60</v>
      </c>
      <c r="D1" t="s">
        <v>107</v>
      </c>
      <c r="E1" t="s">
        <v>57</v>
      </c>
    </row>
    <row r="2" spans="1:5" x14ac:dyDescent="0.35">
      <c r="A2">
        <v>1</v>
      </c>
      <c r="B2" t="s">
        <v>128</v>
      </c>
      <c r="C2">
        <v>686</v>
      </c>
      <c r="D2">
        <v>615</v>
      </c>
      <c r="E2">
        <v>67</v>
      </c>
    </row>
    <row r="3" spans="1:5" x14ac:dyDescent="0.35">
      <c r="A3">
        <v>2</v>
      </c>
      <c r="B3" t="s">
        <v>129</v>
      </c>
      <c r="C3">
        <v>368</v>
      </c>
      <c r="D3">
        <v>290</v>
      </c>
      <c r="E3">
        <v>13</v>
      </c>
    </row>
    <row r="4" spans="1:5" x14ac:dyDescent="0.35">
      <c r="A4">
        <v>3</v>
      </c>
      <c r="B4" t="s">
        <v>141</v>
      </c>
      <c r="C4">
        <v>116</v>
      </c>
      <c r="D4">
        <v>91</v>
      </c>
      <c r="E4">
        <v>3</v>
      </c>
    </row>
    <row r="5" spans="1:5" x14ac:dyDescent="0.35">
      <c r="A5" s="2">
        <v>4</v>
      </c>
      <c r="B5" s="2" t="s">
        <v>142</v>
      </c>
      <c r="C5" s="2">
        <v>71</v>
      </c>
      <c r="D5" s="2">
        <v>52</v>
      </c>
      <c r="E5" s="2">
        <v>13</v>
      </c>
    </row>
    <row r="6" spans="1:5" x14ac:dyDescent="0.35">
      <c r="A6" s="2">
        <v>5</v>
      </c>
      <c r="B6" s="2" t="s">
        <v>163</v>
      </c>
      <c r="C6" s="2">
        <v>48</v>
      </c>
      <c r="D6" s="2">
        <v>43</v>
      </c>
      <c r="E6" s="2">
        <v>9</v>
      </c>
    </row>
    <row r="7" spans="1:5" x14ac:dyDescent="0.35">
      <c r="A7" s="2">
        <v>6</v>
      </c>
      <c r="B7" s="2" t="s">
        <v>105</v>
      </c>
      <c r="C7" s="2">
        <v>94</v>
      </c>
      <c r="D7" s="2">
        <v>63</v>
      </c>
      <c r="E7" s="2">
        <v>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/>
  <dimension ref="A1:E7"/>
  <sheetViews>
    <sheetView workbookViewId="0">
      <selection activeCell="B2" sqref="B2"/>
    </sheetView>
  </sheetViews>
  <sheetFormatPr defaultRowHeight="14.5" x14ac:dyDescent="0.35"/>
  <cols>
    <col min="1" max="1" width="5.26953125" bestFit="1" customWidth="1"/>
    <col min="2" max="2" width="16.26953125" bestFit="1" customWidth="1"/>
    <col min="3" max="3" width="15.54296875" bestFit="1" customWidth="1"/>
    <col min="4" max="4" width="20.54296875" bestFit="1" customWidth="1"/>
    <col min="5" max="5" width="10.54296875" bestFit="1" customWidth="1"/>
  </cols>
  <sheetData>
    <row r="1" spans="1:5" x14ac:dyDescent="0.35">
      <c r="A1" t="s">
        <v>98</v>
      </c>
      <c r="B1" t="s">
        <v>0</v>
      </c>
      <c r="C1" t="s">
        <v>62</v>
      </c>
      <c r="D1" t="s">
        <v>107</v>
      </c>
      <c r="E1" t="s">
        <v>57</v>
      </c>
    </row>
    <row r="2" spans="1:5" x14ac:dyDescent="0.35">
      <c r="A2" s="2">
        <v>1</v>
      </c>
      <c r="B2" s="2" t="s">
        <v>128</v>
      </c>
      <c r="C2" s="2">
        <v>19</v>
      </c>
      <c r="D2" s="2">
        <v>23</v>
      </c>
      <c r="E2" s="2">
        <v>3</v>
      </c>
    </row>
    <row r="3" spans="1:5" x14ac:dyDescent="0.35">
      <c r="A3" s="2">
        <v>2</v>
      </c>
      <c r="B3" s="2" t="s">
        <v>164</v>
      </c>
      <c r="C3" s="2">
        <v>16</v>
      </c>
      <c r="D3" s="2">
        <v>0</v>
      </c>
      <c r="E3" s="2">
        <v>0</v>
      </c>
    </row>
    <row r="4" spans="1:5" x14ac:dyDescent="0.35">
      <c r="A4" s="2">
        <v>3</v>
      </c>
      <c r="B4" s="2" t="s">
        <v>129</v>
      </c>
      <c r="C4" s="2">
        <v>9</v>
      </c>
      <c r="D4" s="2">
        <v>8</v>
      </c>
      <c r="E4" s="2">
        <v>4</v>
      </c>
    </row>
    <row r="5" spans="1:5" x14ac:dyDescent="0.35">
      <c r="A5" s="2">
        <v>4</v>
      </c>
      <c r="B5" s="2" t="s">
        <v>165</v>
      </c>
      <c r="C5" s="2">
        <v>3</v>
      </c>
      <c r="D5" s="2">
        <v>1</v>
      </c>
      <c r="E5" s="2">
        <v>0</v>
      </c>
    </row>
    <row r="6" spans="1:5" x14ac:dyDescent="0.35">
      <c r="A6" s="2">
        <v>5</v>
      </c>
      <c r="B6" s="2" t="s">
        <v>163</v>
      </c>
      <c r="C6" s="2">
        <v>3</v>
      </c>
      <c r="D6" s="2">
        <v>0</v>
      </c>
      <c r="E6" s="2">
        <v>0</v>
      </c>
    </row>
    <row r="7" spans="1:5" x14ac:dyDescent="0.35">
      <c r="A7" s="2">
        <v>6</v>
      </c>
      <c r="B7" s="2" t="s">
        <v>105</v>
      </c>
      <c r="C7" s="2">
        <v>20</v>
      </c>
      <c r="D7" s="2">
        <v>19</v>
      </c>
      <c r="E7" s="2">
        <v>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C2"/>
  <sheetViews>
    <sheetView workbookViewId="0">
      <selection activeCell="A2" sqref="A2"/>
    </sheetView>
  </sheetViews>
  <sheetFormatPr defaultRowHeight="14.5" x14ac:dyDescent="0.35"/>
  <cols>
    <col min="1" max="3" width="12.1796875" bestFit="1" customWidth="1"/>
  </cols>
  <sheetData>
    <row r="1" spans="1:3" x14ac:dyDescent="0.35">
      <c r="A1" t="s">
        <v>122</v>
      </c>
      <c r="B1" t="s">
        <v>123</v>
      </c>
      <c r="C1" t="s">
        <v>124</v>
      </c>
    </row>
    <row r="2" spans="1:3" x14ac:dyDescent="0.35">
      <c r="A2" s="1" t="s">
        <v>156</v>
      </c>
      <c r="B2" s="1" t="s">
        <v>157</v>
      </c>
      <c r="C2" s="1" t="s">
        <v>158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/>
  <dimension ref="A1:D13"/>
  <sheetViews>
    <sheetView workbookViewId="0"/>
  </sheetViews>
  <sheetFormatPr defaultRowHeight="14.5" x14ac:dyDescent="0.35"/>
  <cols>
    <col min="1" max="1" width="8.54296875" bestFit="1" customWidth="1"/>
    <col min="2" max="2" width="11.54296875" bestFit="1" customWidth="1"/>
    <col min="3" max="3" width="24.54296875" bestFit="1" customWidth="1"/>
    <col min="4" max="4" width="5.26953125" bestFit="1" customWidth="1"/>
  </cols>
  <sheetData>
    <row r="1" spans="1:4" x14ac:dyDescent="0.35">
      <c r="A1" t="s">
        <v>103</v>
      </c>
      <c r="B1" t="s">
        <v>121</v>
      </c>
      <c r="C1" t="s">
        <v>113</v>
      </c>
      <c r="D1" t="s">
        <v>98</v>
      </c>
    </row>
    <row r="2" spans="1:4" x14ac:dyDescent="0.35">
      <c r="A2">
        <v>0</v>
      </c>
      <c r="B2" t="s">
        <v>91</v>
      </c>
      <c r="C2" t="s">
        <v>68</v>
      </c>
      <c r="D2">
        <v>1</v>
      </c>
    </row>
    <row r="3" spans="1:4" x14ac:dyDescent="0.35">
      <c r="A3">
        <v>0</v>
      </c>
      <c r="B3" t="s">
        <v>91</v>
      </c>
      <c r="C3" t="s">
        <v>93</v>
      </c>
      <c r="D3">
        <v>2</v>
      </c>
    </row>
    <row r="4" spans="1:4" x14ac:dyDescent="0.35">
      <c r="A4">
        <v>0</v>
      </c>
      <c r="B4" t="s">
        <v>91</v>
      </c>
      <c r="C4" t="s">
        <v>67</v>
      </c>
      <c r="D4">
        <v>3</v>
      </c>
    </row>
    <row r="5" spans="1:4" x14ac:dyDescent="0.35">
      <c r="A5">
        <v>0</v>
      </c>
      <c r="B5" t="s">
        <v>91</v>
      </c>
      <c r="C5" t="s">
        <v>92</v>
      </c>
      <c r="D5">
        <v>4</v>
      </c>
    </row>
    <row r="6" spans="1:4" x14ac:dyDescent="0.35">
      <c r="A6">
        <v>16</v>
      </c>
      <c r="B6" t="s">
        <v>54</v>
      </c>
      <c r="C6" t="s">
        <v>68</v>
      </c>
      <c r="D6">
        <v>1</v>
      </c>
    </row>
    <row r="7" spans="1:4" x14ac:dyDescent="0.35">
      <c r="A7">
        <v>1</v>
      </c>
      <c r="B7" t="s">
        <v>54</v>
      </c>
      <c r="C7" t="s">
        <v>93</v>
      </c>
      <c r="D7">
        <v>2</v>
      </c>
    </row>
    <row r="8" spans="1:4" x14ac:dyDescent="0.35">
      <c r="A8">
        <v>0</v>
      </c>
      <c r="B8" t="s">
        <v>54</v>
      </c>
      <c r="C8" t="s">
        <v>67</v>
      </c>
      <c r="D8">
        <v>3</v>
      </c>
    </row>
    <row r="9" spans="1:4" x14ac:dyDescent="0.35">
      <c r="A9">
        <v>3</v>
      </c>
      <c r="B9" t="s">
        <v>54</v>
      </c>
      <c r="C9" t="s">
        <v>92</v>
      </c>
      <c r="D9">
        <v>4</v>
      </c>
    </row>
    <row r="10" spans="1:4" x14ac:dyDescent="0.35">
      <c r="A10">
        <v>2</v>
      </c>
      <c r="B10" t="s">
        <v>55</v>
      </c>
      <c r="C10" t="s">
        <v>68</v>
      </c>
      <c r="D10">
        <v>1</v>
      </c>
    </row>
    <row r="11" spans="1:4" x14ac:dyDescent="0.35">
      <c r="A11">
        <v>0</v>
      </c>
      <c r="B11" t="s">
        <v>55</v>
      </c>
      <c r="C11" t="s">
        <v>93</v>
      </c>
      <c r="D11">
        <v>2</v>
      </c>
    </row>
    <row r="12" spans="1:4" x14ac:dyDescent="0.35">
      <c r="A12">
        <v>0</v>
      </c>
      <c r="B12" t="s">
        <v>55</v>
      </c>
      <c r="C12" t="s">
        <v>67</v>
      </c>
      <c r="D12">
        <v>3</v>
      </c>
    </row>
    <row r="13" spans="1:4" x14ac:dyDescent="0.35">
      <c r="A13">
        <v>1</v>
      </c>
      <c r="B13" t="s">
        <v>55</v>
      </c>
      <c r="C13" t="s">
        <v>92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2021-08-03T14:25:01Z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