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5.237.237.76\bp$\BP5\OPERATYWKA\OPERATYWKI\3 ROK 2020\03 marzec\robocze\"/>
    </mc:Choice>
  </mc:AlternateContent>
  <bookViews>
    <workbookView xWindow="0" yWindow="0" windowWidth="16140" windowHeight="10260" tabRatio="941"/>
  </bookViews>
  <sheets>
    <sheet name="TYTUŁ" sheetId="13" r:id="rId1"/>
    <sheet name="SPIS TREŚCI   " sheetId="14" r:id="rId2"/>
    <sheet name="UWAGA" sheetId="18" r:id="rId3"/>
    <sheet name="TABLICA 1" sheetId="59" r:id="rId4"/>
    <sheet name="TABLICA 2" sheetId="60" r:id="rId5"/>
    <sheet name="TABLICA 3" sheetId="67" r:id="rId6"/>
    <sheet name="TABLICA 4 " sheetId="21" r:id="rId7"/>
    <sheet name="TABLICA 5" sheetId="3" r:id="rId8"/>
    <sheet name="TABLICA 6" sheetId="33" r:id="rId9"/>
    <sheet name="TABLICA 7" sheetId="68" r:id="rId10"/>
    <sheet name="TABLICA 8 " sheetId="69" r:id="rId11"/>
    <sheet name="TABLICA 9 " sheetId="70" r:id="rId12"/>
    <sheet name="TABLICA 10 " sheetId="71" r:id="rId13"/>
    <sheet name="TABLICA 11" sheetId="45" r:id="rId14"/>
    <sheet name="TABLICA 12" sheetId="46" r:id="rId15"/>
    <sheet name="TABLICA 13" sheetId="47" r:id="rId16"/>
    <sheet name="TABLICA 14" sheetId="48" r:id="rId17"/>
    <sheet name="TABLICA 15 " sheetId="19" r:id="rId18"/>
    <sheet name="TABLICA 16" sheetId="49" r:id="rId19"/>
    <sheet name="TYTUŁ-środ.europejskie" sheetId="17" r:id="rId20"/>
    <sheet name="TABLICA 17" sheetId="74" r:id="rId21"/>
    <sheet name="TABLICA 18" sheetId="75" r:id="rId22"/>
    <sheet name="TABLICA 19" sheetId="76" r:id="rId23"/>
    <sheet name="TABLICA 20" sheetId="77" r:id="rId24"/>
    <sheet name="WYKRES1" sheetId="78" r:id="rId25"/>
    <sheet name="WYKRES2" sheetId="79" r:id="rId26"/>
    <sheet name="WYKRES3" sheetId="80" r:id="rId27"/>
    <sheet name="WYKRES4" sheetId="86" r:id="rId28"/>
    <sheet name="WYKRES5" sheetId="81" r:id="rId29"/>
    <sheet name="WYKRES6" sheetId="84" r:id="rId30"/>
    <sheet name="WYKRES7" sheetId="82" r:id="rId31"/>
  </sheets>
  <externalReferences>
    <externalReference r:id="rId32"/>
    <externalReference r:id="rId33"/>
    <externalReference r:id="rId34"/>
  </externalReferences>
  <definedNames>
    <definedName name="_______________Ver2" localSheetId="3">#REF!</definedName>
    <definedName name="_______________Ver2" localSheetId="12">#REF!</definedName>
    <definedName name="_______________Ver2" localSheetId="17">#REF!</definedName>
    <definedName name="_______________Ver2" localSheetId="4">#REF!</definedName>
    <definedName name="_______________Ver2" localSheetId="5">#REF!</definedName>
    <definedName name="_______________Ver2" localSheetId="6">#REF!</definedName>
    <definedName name="_______________Ver2" localSheetId="8">#REF!</definedName>
    <definedName name="_______________Ver2" localSheetId="9">#REF!</definedName>
    <definedName name="_______________Ver2" localSheetId="10">#REF!</definedName>
    <definedName name="_______________Ver2" localSheetId="11">#REF!</definedName>
    <definedName name="_______________Ver2">#REF!</definedName>
    <definedName name="______________Ver2" localSheetId="3">#REF!</definedName>
    <definedName name="______________Ver2" localSheetId="12">#REF!</definedName>
    <definedName name="______________Ver2" localSheetId="17">#REF!</definedName>
    <definedName name="______________Ver2" localSheetId="4">#REF!</definedName>
    <definedName name="______________Ver2" localSheetId="5">#REF!</definedName>
    <definedName name="______________Ver2" localSheetId="6">#REF!</definedName>
    <definedName name="______________Ver2" localSheetId="8">#REF!</definedName>
    <definedName name="______________Ver2" localSheetId="9">#REF!</definedName>
    <definedName name="______________Ver2" localSheetId="10">#REF!</definedName>
    <definedName name="______________Ver2" localSheetId="11">#REF!</definedName>
    <definedName name="______________Ver2">#REF!</definedName>
    <definedName name="_____________Ver2" localSheetId="2">#REF!</definedName>
    <definedName name="____________Ver2" localSheetId="3">#REF!</definedName>
    <definedName name="____________Ver2" localSheetId="12">#REF!</definedName>
    <definedName name="____________Ver2" localSheetId="17">#REF!</definedName>
    <definedName name="____________Ver2" localSheetId="4">#REF!</definedName>
    <definedName name="____________Ver2" localSheetId="5">#REF!</definedName>
    <definedName name="____________Ver2" localSheetId="6">#REF!</definedName>
    <definedName name="____________Ver2" localSheetId="8">#REF!</definedName>
    <definedName name="____________Ver2" localSheetId="9">#REF!</definedName>
    <definedName name="____________Ver2" localSheetId="10">#REF!</definedName>
    <definedName name="____________Ver2" localSheetId="11">#REF!</definedName>
    <definedName name="____________Ver2">#REF!</definedName>
    <definedName name="___________Ver2" localSheetId="3">#REF!</definedName>
    <definedName name="___________Ver2" localSheetId="12">#REF!</definedName>
    <definedName name="___________Ver2" localSheetId="17">#REF!</definedName>
    <definedName name="___________Ver2" localSheetId="4">#REF!</definedName>
    <definedName name="___________Ver2" localSheetId="5">#REF!</definedName>
    <definedName name="___________Ver2" localSheetId="6">#REF!</definedName>
    <definedName name="___________Ver2" localSheetId="9">#REF!</definedName>
    <definedName name="___________Ver2" localSheetId="10">#REF!</definedName>
    <definedName name="___________Ver2" localSheetId="11">#REF!</definedName>
    <definedName name="___________Ver2">#REF!</definedName>
    <definedName name="__________Ver2" localSheetId="3">#REF!</definedName>
    <definedName name="__________Ver2" localSheetId="12">#REF!</definedName>
    <definedName name="__________Ver2" localSheetId="17">#REF!</definedName>
    <definedName name="__________Ver2" localSheetId="4">#REF!</definedName>
    <definedName name="__________Ver2" localSheetId="5">#REF!</definedName>
    <definedName name="__________Ver2" localSheetId="6">#REF!</definedName>
    <definedName name="__________Ver2" localSheetId="9">#REF!</definedName>
    <definedName name="__________Ver2" localSheetId="10">#REF!</definedName>
    <definedName name="__________Ver2" localSheetId="11">#REF!</definedName>
    <definedName name="__________Ver2">#REF!</definedName>
    <definedName name="_________Ver2" localSheetId="1">#REF!</definedName>
    <definedName name="________Ver2" localSheetId="3">#REF!</definedName>
    <definedName name="________Ver2" localSheetId="12">#REF!</definedName>
    <definedName name="________Ver2" localSheetId="17">#REF!</definedName>
    <definedName name="________Ver2" localSheetId="4">#REF!</definedName>
    <definedName name="________Ver2" localSheetId="5">#REF!</definedName>
    <definedName name="________Ver2" localSheetId="6">#REF!</definedName>
    <definedName name="________Ver2" localSheetId="9">#REF!</definedName>
    <definedName name="________Ver2" localSheetId="10">#REF!</definedName>
    <definedName name="________Ver2" localSheetId="11">#REF!</definedName>
    <definedName name="________Ver2">#REF!</definedName>
    <definedName name="_______Ver2" localSheetId="3">#REF!</definedName>
    <definedName name="_______Ver2" localSheetId="12">#REF!</definedName>
    <definedName name="_______Ver2" localSheetId="17">#REF!</definedName>
    <definedName name="_______Ver2" localSheetId="4">#REF!</definedName>
    <definedName name="_______Ver2" localSheetId="5">#REF!</definedName>
    <definedName name="_______Ver2" localSheetId="6">#REF!</definedName>
    <definedName name="_______Ver2" localSheetId="9">#REF!</definedName>
    <definedName name="_______Ver2" localSheetId="10">#REF!</definedName>
    <definedName name="_______Ver2" localSheetId="11">#REF!</definedName>
    <definedName name="_______Ver2">#REF!</definedName>
    <definedName name="______Ver2" localSheetId="1">#REF!</definedName>
    <definedName name="______Ver2" localSheetId="3">#REF!</definedName>
    <definedName name="______Ver2" localSheetId="12">#REF!</definedName>
    <definedName name="______Ver2" localSheetId="17">#REF!</definedName>
    <definedName name="______Ver2" localSheetId="4">#REF!</definedName>
    <definedName name="______Ver2" localSheetId="5">#REF!</definedName>
    <definedName name="______Ver2" localSheetId="6">#REF!</definedName>
    <definedName name="______Ver2" localSheetId="9">#REF!</definedName>
    <definedName name="______Ver2" localSheetId="10">#REF!</definedName>
    <definedName name="______Ver2" localSheetId="11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3">#REF!</definedName>
    <definedName name="_____tab6" localSheetId="12">#REF!</definedName>
    <definedName name="_____tab6" localSheetId="17">#REF!</definedName>
    <definedName name="_____tab6" localSheetId="4">#REF!</definedName>
    <definedName name="_____tab6" localSheetId="5">#REF!</definedName>
    <definedName name="_____tab6" localSheetId="6">#REF!</definedName>
    <definedName name="_____tab6" localSheetId="9">#REF!</definedName>
    <definedName name="_____tab6" localSheetId="10">#REF!</definedName>
    <definedName name="_____tab6" localSheetId="11">#REF!</definedName>
    <definedName name="_____tab6">#REF!</definedName>
    <definedName name="_____Ver2" localSheetId="1">#REF!</definedName>
    <definedName name="_____Ver2" localSheetId="3">#REF!</definedName>
    <definedName name="_____Ver2" localSheetId="12">#REF!</definedName>
    <definedName name="_____Ver2" localSheetId="17">#REF!</definedName>
    <definedName name="_____Ver2" localSheetId="4">#REF!</definedName>
    <definedName name="_____Ver2" localSheetId="5">#REF!</definedName>
    <definedName name="_____Ver2" localSheetId="6">#REF!</definedName>
    <definedName name="_____Ver2" localSheetId="9">#REF!</definedName>
    <definedName name="_____Ver2" localSheetId="10">#REF!</definedName>
    <definedName name="_____Ver2" localSheetId="11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3">#REF!</definedName>
    <definedName name="____tab6" localSheetId="12">#REF!</definedName>
    <definedName name="____tab6" localSheetId="17">#REF!</definedName>
    <definedName name="____tab6" localSheetId="4">#REF!</definedName>
    <definedName name="____tab6" localSheetId="5">#REF!</definedName>
    <definedName name="____tab6" localSheetId="6">#REF!</definedName>
    <definedName name="____tab6" localSheetId="9">#REF!</definedName>
    <definedName name="____tab6" localSheetId="10">#REF!</definedName>
    <definedName name="____tab6" localSheetId="11">#REF!</definedName>
    <definedName name="____tab6">#REF!</definedName>
    <definedName name="____Ver2" localSheetId="1">#REF!</definedName>
    <definedName name="____Ver2" localSheetId="3">#REF!</definedName>
    <definedName name="____Ver2" localSheetId="12">#REF!</definedName>
    <definedName name="____Ver2" localSheetId="17">#REF!</definedName>
    <definedName name="____Ver2" localSheetId="4">#REF!</definedName>
    <definedName name="____Ver2" localSheetId="5">#REF!</definedName>
    <definedName name="____Ver2" localSheetId="6">#REF!</definedName>
    <definedName name="____Ver2" localSheetId="9">#REF!</definedName>
    <definedName name="____Ver2" localSheetId="10">#REF!</definedName>
    <definedName name="____Ver2" localSheetId="11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3">#REF!</definedName>
    <definedName name="___tab6" localSheetId="12">#REF!</definedName>
    <definedName name="___tab6" localSheetId="17">#REF!</definedName>
    <definedName name="___tab6" localSheetId="4">#REF!</definedName>
    <definedName name="___tab6" localSheetId="5">#REF!</definedName>
    <definedName name="___tab6" localSheetId="6">#REF!</definedName>
    <definedName name="___tab6" localSheetId="9">#REF!</definedName>
    <definedName name="___tab6" localSheetId="10">#REF!</definedName>
    <definedName name="___tab6" localSheetId="11">#REF!</definedName>
    <definedName name="___tab6">#REF!</definedName>
    <definedName name="___Ver2" localSheetId="1">#REF!</definedName>
    <definedName name="___Ver2" localSheetId="3">#REF!</definedName>
    <definedName name="___Ver2" localSheetId="12">#REF!</definedName>
    <definedName name="___Ver2" localSheetId="17">#REF!</definedName>
    <definedName name="___Ver2" localSheetId="18">#REF!</definedName>
    <definedName name="___Ver2" localSheetId="4">#REF!</definedName>
    <definedName name="___Ver2" localSheetId="5">#REF!</definedName>
    <definedName name="___Ver2" localSheetId="6">'[1]TABLICA2 (2)'!$A$1:$L$20</definedName>
    <definedName name="___Ver2" localSheetId="9">#REF!</definedName>
    <definedName name="___Ver2" localSheetId="10">#REF!</definedName>
    <definedName name="___Ver2" localSheetId="11">#REF!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3">#REF!</definedName>
    <definedName name="__tab6" localSheetId="12">#REF!</definedName>
    <definedName name="__tab6" localSheetId="17">#REF!</definedName>
    <definedName name="__tab6" localSheetId="4">#REF!</definedName>
    <definedName name="__tab6" localSheetId="5">#REF!</definedName>
    <definedName name="__tab6" localSheetId="6">#REF!</definedName>
    <definedName name="__tab6" localSheetId="9">#REF!</definedName>
    <definedName name="__tab6" localSheetId="10">#REF!</definedName>
    <definedName name="__tab6" localSheetId="11">#REF!</definedName>
    <definedName name="__tab6">#REF!</definedName>
    <definedName name="__Ver2" localSheetId="1">#REF!</definedName>
    <definedName name="__Ver2" localSheetId="3">#REF!</definedName>
    <definedName name="__Ver2" localSheetId="12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5">#REF!</definedName>
    <definedName name="__Ver2" localSheetId="6">#REF!</definedName>
    <definedName name="__Ver2" localSheetId="9">#REF!</definedName>
    <definedName name="__Ver2" localSheetId="10">#REF!</definedName>
    <definedName name="__Ver2" localSheetId="11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18'!$A$6:$HV$59</definedName>
    <definedName name="_xlnm._FilterDatabase" localSheetId="22" hidden="1">'TABLICA 19'!$A$6:$N$213</definedName>
    <definedName name="_xlnm._FilterDatabase" localSheetId="23" hidden="1">'TABLICA 20'!$A$11:$N$98</definedName>
    <definedName name="_xlnm._FilterDatabase" localSheetId="8" hidden="1">'TABLICA 6'!$A$10:$M$10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3">#REF!</definedName>
    <definedName name="_tab6" localSheetId="12">#REF!</definedName>
    <definedName name="_tab6" localSheetId="17">#REF!</definedName>
    <definedName name="_tab6" localSheetId="4">#REF!</definedName>
    <definedName name="_tab6" localSheetId="5">#REF!</definedName>
    <definedName name="_tab6" localSheetId="6">#REF!</definedName>
    <definedName name="_tab6" localSheetId="8">#REF!</definedName>
    <definedName name="_tab6" localSheetId="9">#REF!</definedName>
    <definedName name="_tab6" localSheetId="10">#REF!</definedName>
    <definedName name="_tab6" localSheetId="11">#REF!</definedName>
    <definedName name="_tab6">#REF!</definedName>
    <definedName name="_Ver2" localSheetId="1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2'!$A$1:$G$24</definedName>
    <definedName name="_Ver2" localSheetId="5">#REF!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9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3">#REF!</definedName>
    <definedName name="DOVH" localSheetId="12">#REF!</definedName>
    <definedName name="DOVH" localSheetId="17">#REF!</definedName>
    <definedName name="DOVH" localSheetId="4">#REF!</definedName>
    <definedName name="DOVH" localSheetId="5">#REF!</definedName>
    <definedName name="DOVH" localSheetId="6">#REF!</definedName>
    <definedName name="DOVH" localSheetId="9">#REF!</definedName>
    <definedName name="DOVH" localSheetId="10">#REF!</definedName>
    <definedName name="DOVH" localSheetId="11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3">#REF!</definedName>
    <definedName name="ds" localSheetId="12">#REF!</definedName>
    <definedName name="ds" localSheetId="17">#REF!</definedName>
    <definedName name="ds" localSheetId="18">#REF!</definedName>
    <definedName name="ds" localSheetId="4">#REF!</definedName>
    <definedName name="ds" localSheetId="5">#REF!</definedName>
    <definedName name="ds" localSheetId="6">#REF!</definedName>
    <definedName name="ds" localSheetId="9">#REF!</definedName>
    <definedName name="ds" localSheetId="10">#REF!</definedName>
    <definedName name="ds" localSheetId="11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3">#REF!</definedName>
    <definedName name="dsgg" localSheetId="12">#REF!</definedName>
    <definedName name="dsgg" localSheetId="17">#REF!</definedName>
    <definedName name="dsgg" localSheetId="4">#REF!</definedName>
    <definedName name="dsgg" localSheetId="5">#REF!</definedName>
    <definedName name="dsgg" localSheetId="6">#REF!</definedName>
    <definedName name="dsgg" localSheetId="9">#REF!</definedName>
    <definedName name="dsgg" localSheetId="10">#REF!</definedName>
    <definedName name="dsgg" localSheetId="11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3">#REF!</definedName>
    <definedName name="marekt6" localSheetId="12">#REF!</definedName>
    <definedName name="marekt6" localSheetId="17">#REF!</definedName>
    <definedName name="marekt6" localSheetId="4">#REF!</definedName>
    <definedName name="marekt6" localSheetId="5">#REF!</definedName>
    <definedName name="marekt6" localSheetId="6">#REF!</definedName>
    <definedName name="marekt6" localSheetId="9">#REF!</definedName>
    <definedName name="marekt6" localSheetId="10">#REF!</definedName>
    <definedName name="marekt6" localSheetId="11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3">'TABLICA 1'!$A$1:$H$32</definedName>
    <definedName name="_xlnm.Print_Area" localSheetId="12">'TABLICA 10 '!$A$1:$L$96</definedName>
    <definedName name="_xlnm.Print_Area" localSheetId="13">'TABLICA 11'!$A$1:$I$55</definedName>
    <definedName name="_xlnm.Print_Area" localSheetId="14">'TABLICA 12'!$A$1:$G$96</definedName>
    <definedName name="_xlnm.Print_Area" localSheetId="15">'TABLICA 13'!$A$1:$H$38</definedName>
    <definedName name="_xlnm.Print_Area" localSheetId="16">'TABLICA 14'!$A$1:$H$31</definedName>
    <definedName name="_xlnm.Print_Area" localSheetId="17">'TABLICA 15 '!$A$1:$F$21</definedName>
    <definedName name="_xlnm.Print_Area" localSheetId="18">'TABLICA 16'!$A$1:$E$30</definedName>
    <definedName name="_xlnm.Print_Area" localSheetId="20">'TABLICA 17'!$A$1:$H$16</definedName>
    <definedName name="_xlnm.Print_Area" localSheetId="21">'TABLICA 18'!$A$1:$D$40</definedName>
    <definedName name="_xlnm.Print_Area" localSheetId="22">'TABLICA 19'!$A$1:$L$211</definedName>
    <definedName name="_xlnm.Print_Area" localSheetId="4">'TABLICA 2'!$A$1:$H$21</definedName>
    <definedName name="_xlnm.Print_Area" localSheetId="23">'TABLICA 20'!$A$1:$N$99</definedName>
    <definedName name="_xlnm.Print_Area" localSheetId="5">'TABLICA 3'!$A$1:$L$46</definedName>
    <definedName name="_xlnm.Print_Area" localSheetId="6">'TABLICA 4 '!$A$9:$E$91</definedName>
    <definedName name="_xlnm.Print_Area" localSheetId="7">'TABLICA 5'!$A$1:$D$26</definedName>
    <definedName name="_xlnm.Print_Area" localSheetId="8">'TABLICA 6'!$B$1:$L$36</definedName>
    <definedName name="_xlnm.Print_Area" localSheetId="9">'TABLICA 7'!$A$12:$L$185</definedName>
    <definedName name="_xlnm.Print_Area" localSheetId="10">'TABLICA 8 '!$A$12:$M$423</definedName>
    <definedName name="_xlnm.Print_Area" localSheetId="11">'TABLICA 9 '!$A$12:$L$182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13'!$C$2:$G$38</definedName>
    <definedName name="Print_Area_MI" localSheetId="16">'TABLICA 14'!$C$2:$G$30</definedName>
    <definedName name="Print_Area_MI" localSheetId="17">'TABLICA 15 '!$B$1:$F$21</definedName>
    <definedName name="Print_Area_MI" localSheetId="18">#REF!</definedName>
    <definedName name="Print_Area_MI" localSheetId="4">'TABLICA 2'!#REF!</definedName>
    <definedName name="Print_Area_MI" localSheetId="5">#REF!</definedName>
    <definedName name="Print_Area_MI" localSheetId="6">'TABLICA 4 '!$B$1:$E$71</definedName>
    <definedName name="Print_Area_MI" localSheetId="7">'TABLICA 5'!$B$1:$D$25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'TABLICA 7'!$1:$11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2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4">#REF!</definedName>
    <definedName name="Programy" localSheetId="5">#REF!</definedName>
    <definedName name="Programy" localSheetId="6">#REF!</definedName>
    <definedName name="Programy" localSheetId="9">#REF!</definedName>
    <definedName name="Programy" localSheetId="10">#REF!</definedName>
    <definedName name="Programy" localSheetId="11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3">#REF!</definedName>
    <definedName name="t11e" localSheetId="12">#REF!</definedName>
    <definedName name="t11e" localSheetId="17">#REF!</definedName>
    <definedName name="t11e" localSheetId="4">#REF!</definedName>
    <definedName name="t11e" localSheetId="5">#REF!</definedName>
    <definedName name="t11e" localSheetId="6">#REF!</definedName>
    <definedName name="t11e" localSheetId="9">#REF!</definedName>
    <definedName name="t11e" localSheetId="10">#REF!</definedName>
    <definedName name="t11e" localSheetId="11">#REF!</definedName>
    <definedName name="t11e" localSheetId="19">#REF!</definedName>
    <definedName name="t11e" localSheetId="2">#REF!</definedName>
    <definedName name="t11e">#REF!</definedName>
    <definedName name="TAB" localSheetId="3">#REF!</definedName>
    <definedName name="TAB" localSheetId="12">#REF!</definedName>
    <definedName name="TAB" localSheetId="17">#REF!</definedName>
    <definedName name="TAB" localSheetId="4">#REF!</definedName>
    <definedName name="TAB" localSheetId="5">#REF!</definedName>
    <definedName name="TAB" localSheetId="6">#REF!</definedName>
    <definedName name="TAB" localSheetId="9">#REF!</definedName>
    <definedName name="TAB" localSheetId="10">#REF!</definedName>
    <definedName name="TAB" localSheetId="11">#REF!</definedName>
    <definedName name="TAB" localSheetId="19">#REF!</definedName>
    <definedName name="TAB" localSheetId="2">#REF!</definedName>
    <definedName name="TAB">#REF!</definedName>
    <definedName name="TAB16ELA" localSheetId="3">#REF!</definedName>
    <definedName name="TAB16ELA" localSheetId="12">#REF!</definedName>
    <definedName name="TAB16ELA" localSheetId="17">#REF!</definedName>
    <definedName name="TAB16ELA" localSheetId="4">#REF!</definedName>
    <definedName name="TAB16ELA" localSheetId="5">#REF!</definedName>
    <definedName name="TAB16ELA" localSheetId="6">#REF!</definedName>
    <definedName name="TAB16ELA" localSheetId="9">#REF!</definedName>
    <definedName name="TAB16ELA" localSheetId="10">#REF!</definedName>
    <definedName name="TAB16ELA" localSheetId="11">#REF!</definedName>
    <definedName name="TAB16ELA" localSheetId="19">#REF!</definedName>
    <definedName name="TAB16ELA" localSheetId="2">#REF!</definedName>
    <definedName name="TAB16ELA">#REF!</definedName>
    <definedName name="_xlnm.Print_Titles" localSheetId="3">'TABLICA 1'!$1:$3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19'!$1:$6</definedName>
    <definedName name="_xlnm.Print_Titles" localSheetId="23">'TABLICA 20'!$1:$11</definedName>
    <definedName name="_xlnm.Print_Titles" localSheetId="5">'TABLICA 3'!$1:$3</definedName>
    <definedName name="_xlnm.Print_Titles" localSheetId="6">'TABLICA 4 '!$1:$8</definedName>
    <definedName name="_xlnm.Print_Titles" localSheetId="7">'TABLICA 5'!$1:$8</definedName>
    <definedName name="_xlnm.Print_Titles" localSheetId="8">'TABLICA 6'!$1:$2</definedName>
    <definedName name="_xlnm.Print_Titles" localSheetId="9">'TABLICA 7'!$1:$11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2">#REF!</definedName>
    <definedName name="xghfd" localSheetId="17">#REF!</definedName>
    <definedName name="xghfd" localSheetId="4">#REF!</definedName>
    <definedName name="xghfd" localSheetId="5">#REF!</definedName>
    <definedName name="xghfd" localSheetId="6">#REF!</definedName>
    <definedName name="xghfd" localSheetId="9">#REF!</definedName>
    <definedName name="xghfd" localSheetId="10">#REF!</definedName>
    <definedName name="xghfd" localSheetId="11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N98" i="77" l="1"/>
  <c r="M98" i="77"/>
  <c r="L98" i="77"/>
  <c r="K98" i="77"/>
  <c r="J98" i="77"/>
  <c r="I98" i="77"/>
  <c r="H98" i="77"/>
  <c r="G98" i="77"/>
  <c r="F98" i="77"/>
  <c r="E98" i="77"/>
  <c r="D98" i="77"/>
  <c r="I211" i="76"/>
  <c r="G211" i="76"/>
  <c r="E211" i="76"/>
  <c r="J210" i="76"/>
  <c r="J209" i="76"/>
  <c r="F209" i="76"/>
  <c r="K208" i="76"/>
  <c r="J206" i="76"/>
  <c r="F206" i="76"/>
  <c r="J204" i="76"/>
  <c r="F204" i="76"/>
  <c r="J201" i="76"/>
  <c r="F201" i="76"/>
  <c r="J200" i="76"/>
  <c r="F200" i="76"/>
  <c r="J199" i="76"/>
  <c r="F199" i="76"/>
  <c r="F196" i="76"/>
  <c r="K195" i="76"/>
  <c r="K194" i="76"/>
  <c r="K193" i="76"/>
  <c r="J193" i="76"/>
  <c r="F193" i="76"/>
  <c r="J191" i="76"/>
  <c r="F191" i="76"/>
  <c r="K190" i="76"/>
  <c r="J190" i="76"/>
  <c r="F190" i="76"/>
  <c r="K189" i="76"/>
  <c r="K188" i="76"/>
  <c r="J188" i="76"/>
  <c r="F188" i="76"/>
  <c r="K187" i="76"/>
  <c r="J187" i="76"/>
  <c r="F187" i="76"/>
  <c r="K185" i="76"/>
  <c r="J185" i="76"/>
  <c r="H185" i="76"/>
  <c r="F185" i="76"/>
  <c r="K184" i="76"/>
  <c r="K183" i="76"/>
  <c r="J183" i="76"/>
  <c r="F183" i="76"/>
  <c r="K182" i="76"/>
  <c r="J182" i="76"/>
  <c r="F182" i="76"/>
  <c r="K181" i="76"/>
  <c r="K180" i="76"/>
  <c r="K179" i="76"/>
  <c r="K178" i="76"/>
  <c r="K177" i="76"/>
  <c r="J177" i="76"/>
  <c r="F177" i="76"/>
  <c r="K176" i="76"/>
  <c r="K175" i="76"/>
  <c r="J174" i="76"/>
  <c r="F174" i="76"/>
  <c r="J172" i="76"/>
  <c r="K170" i="76"/>
  <c r="J170" i="76"/>
  <c r="F170" i="76"/>
  <c r="K169" i="76"/>
  <c r="K168" i="76"/>
  <c r="K167" i="76"/>
  <c r="J167" i="76"/>
  <c r="F167" i="76"/>
  <c r="K166" i="76"/>
  <c r="K165" i="76"/>
  <c r="K164" i="76"/>
  <c r="K161" i="76"/>
  <c r="K160" i="76"/>
  <c r="K159" i="76"/>
  <c r="J158" i="76"/>
  <c r="F158" i="76"/>
  <c r="K157" i="76"/>
  <c r="K156" i="76"/>
  <c r="K154" i="76"/>
  <c r="J154" i="76"/>
  <c r="F154" i="76"/>
  <c r="K148" i="76"/>
  <c r="K147" i="76"/>
  <c r="K145" i="76"/>
  <c r="J145" i="76"/>
  <c r="F145" i="76"/>
  <c r="K144" i="76"/>
  <c r="K143" i="76"/>
  <c r="K142" i="76"/>
  <c r="K141" i="76"/>
  <c r="K140" i="76"/>
  <c r="K139" i="76"/>
  <c r="K138" i="76"/>
  <c r="K137" i="76"/>
  <c r="K136" i="76"/>
  <c r="K135" i="76"/>
  <c r="K134" i="76"/>
  <c r="K131" i="76"/>
  <c r="J131" i="76"/>
  <c r="F131" i="76"/>
  <c r="K130" i="76"/>
  <c r="J129" i="76"/>
  <c r="F129" i="76"/>
  <c r="K128" i="76"/>
  <c r="K127" i="76"/>
  <c r="K126" i="76"/>
  <c r="K125" i="76"/>
  <c r="J125" i="76"/>
  <c r="F125" i="76"/>
  <c r="K124" i="76"/>
  <c r="K123" i="76"/>
  <c r="K122" i="76"/>
  <c r="K120" i="76"/>
  <c r="J119" i="76"/>
  <c r="F119" i="76"/>
  <c r="K118" i="76"/>
  <c r="K116" i="76"/>
  <c r="K115" i="76"/>
  <c r="K114" i="76"/>
  <c r="K113" i="76"/>
  <c r="K112" i="76"/>
  <c r="K111" i="76"/>
  <c r="K110" i="76"/>
  <c r="K109" i="76"/>
  <c r="K108" i="76"/>
  <c r="K107" i="76"/>
  <c r="K106" i="76"/>
  <c r="K105" i="76"/>
  <c r="K104" i="76"/>
  <c r="K103" i="76"/>
  <c r="K102" i="76"/>
  <c r="K101" i="76"/>
  <c r="K100" i="76"/>
  <c r="K99" i="76"/>
  <c r="K98" i="76"/>
  <c r="K97" i="76"/>
  <c r="K96" i="76"/>
  <c r="K95" i="76"/>
  <c r="K93" i="76"/>
  <c r="K92" i="76"/>
  <c r="K91" i="76"/>
  <c r="K90" i="76"/>
  <c r="K89" i="76"/>
  <c r="K88" i="76"/>
  <c r="J88" i="76"/>
  <c r="F88" i="76"/>
  <c r="K87" i="76"/>
  <c r="J87" i="76"/>
  <c r="F87" i="76"/>
  <c r="K84" i="76"/>
  <c r="K83" i="76"/>
  <c r="K82" i="76"/>
  <c r="K81" i="76"/>
  <c r="K78" i="76"/>
  <c r="K77" i="76"/>
  <c r="K76" i="76"/>
  <c r="K75" i="76"/>
  <c r="K74" i="76"/>
  <c r="J72" i="76"/>
  <c r="F72" i="76"/>
  <c r="K58" i="76"/>
  <c r="K55" i="76"/>
  <c r="K53" i="76"/>
  <c r="K52" i="76"/>
  <c r="K51" i="76"/>
  <c r="J50" i="76"/>
  <c r="F50" i="76"/>
  <c r="K49" i="76"/>
  <c r="K48" i="76"/>
  <c r="J48" i="76"/>
  <c r="H48" i="76"/>
  <c r="H211" i="76" s="1"/>
  <c r="F48" i="76"/>
  <c r="K47" i="76"/>
  <c r="K46" i="76"/>
  <c r="K45" i="76"/>
  <c r="K44" i="76"/>
  <c r="K43" i="76"/>
  <c r="K42" i="76"/>
  <c r="J42" i="76"/>
  <c r="F42" i="76"/>
  <c r="K41" i="76"/>
  <c r="J41" i="76"/>
  <c r="F41" i="76"/>
  <c r="K40" i="76"/>
  <c r="K39" i="76"/>
  <c r="K36" i="76"/>
  <c r="K35" i="76"/>
  <c r="K32" i="76"/>
  <c r="K31" i="76"/>
  <c r="K30" i="76"/>
  <c r="J28" i="76"/>
  <c r="F28" i="76"/>
  <c r="K27" i="76"/>
  <c r="K26" i="76"/>
  <c r="K25" i="76"/>
  <c r="K24" i="76"/>
  <c r="K23" i="76"/>
  <c r="K22" i="76"/>
  <c r="J22" i="76"/>
  <c r="F22" i="76"/>
  <c r="K21" i="76"/>
  <c r="K20" i="76"/>
  <c r="K18" i="76"/>
  <c r="K16" i="76"/>
  <c r="J16" i="76"/>
  <c r="F16" i="76"/>
  <c r="K15" i="76"/>
  <c r="K14" i="76"/>
  <c r="K13" i="76"/>
  <c r="J13" i="76"/>
  <c r="F13" i="76"/>
  <c r="K12" i="76"/>
  <c r="K11" i="76"/>
  <c r="J11" i="76"/>
  <c r="F11" i="76"/>
  <c r="K10" i="76"/>
  <c r="J10" i="76"/>
  <c r="F10" i="76"/>
  <c r="K9" i="76"/>
  <c r="J8" i="76"/>
  <c r="F8" i="76"/>
  <c r="J7" i="76"/>
  <c r="J211" i="76" s="1"/>
  <c r="F7" i="76"/>
  <c r="F211" i="76" s="1"/>
  <c r="D35" i="75"/>
  <c r="D34" i="75"/>
  <c r="D33" i="75"/>
  <c r="D31" i="75"/>
  <c r="D30" i="75"/>
  <c r="D29" i="75"/>
  <c r="C28" i="75"/>
  <c r="C32" i="75" s="1"/>
  <c r="B28" i="75"/>
  <c r="B32" i="75" s="1"/>
  <c r="B36" i="75" s="1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C14" i="74"/>
  <c r="B14" i="74"/>
  <c r="H13" i="74"/>
  <c r="G13" i="74"/>
  <c r="F13" i="74"/>
  <c r="H12" i="74"/>
  <c r="G12" i="74"/>
  <c r="F12" i="74"/>
  <c r="D32" i="75" l="1"/>
  <c r="C36" i="75"/>
  <c r="D36" i="75" s="1"/>
  <c r="I212" i="76"/>
  <c r="D28" i="75"/>
  <c r="K211" i="76"/>
  <c r="L177" i="70"/>
  <c r="K177" i="70"/>
  <c r="J177" i="70"/>
  <c r="I177" i="70"/>
  <c r="H177" i="70"/>
  <c r="G177" i="70"/>
  <c r="F177" i="70"/>
  <c r="L179" i="70" l="1"/>
  <c r="K179" i="70"/>
  <c r="J179" i="70"/>
  <c r="I179" i="70"/>
  <c r="H179" i="70"/>
  <c r="G179" i="70"/>
  <c r="F179" i="70"/>
  <c r="L178" i="70"/>
  <c r="K178" i="70"/>
  <c r="J178" i="70"/>
  <c r="I178" i="70"/>
  <c r="H178" i="70"/>
  <c r="G178" i="70"/>
  <c r="F178" i="70"/>
  <c r="L180" i="70" l="1"/>
  <c r="K180" i="70"/>
  <c r="J180" i="70"/>
  <c r="I180" i="70"/>
  <c r="H180" i="70"/>
  <c r="G180" i="70"/>
  <c r="F180" i="70"/>
  <c r="E179" i="70"/>
  <c r="L181" i="70"/>
  <c r="K181" i="70"/>
  <c r="J181" i="70"/>
  <c r="I181" i="70"/>
  <c r="H181" i="70"/>
  <c r="G181" i="70"/>
  <c r="F181" i="70"/>
  <c r="E177" i="70" l="1"/>
  <c r="E178" i="70"/>
  <c r="E181" i="70" s="1"/>
  <c r="E180" i="70" l="1"/>
  <c r="G31" i="59" l="1"/>
  <c r="H36" i="47" l="1"/>
  <c r="F36" i="47"/>
  <c r="E36" i="47"/>
  <c r="D36" i="47"/>
  <c r="G36" i="47" l="1"/>
</calcChain>
</file>

<file path=xl/sharedStrings.xml><?xml version="1.0" encoding="utf-8"?>
<sst xmlns="http://schemas.openxmlformats.org/spreadsheetml/2006/main" count="4093" uniqueCount="872">
  <si>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</si>
  <si>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</si>
  <si>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</si>
  <si>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</si>
  <si>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</si>
  <si>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</si>
  <si>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</si>
  <si>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</si>
  <si>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</si>
  <si>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</si>
  <si>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</si>
  <si>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</si>
  <si>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</si>
  <si>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</si>
  <si>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</si>
  <si>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</si>
  <si>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</si>
  <si>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</si>
  <si>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</si>
  <si>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</si>
  <si>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</si>
  <si>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</si>
  <si>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</si>
  <si>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</si>
  <si>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</si>
  <si>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</si>
  <si>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</si>
  <si>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</si>
  <si>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</si>
  <si>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</si>
  <si>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</si>
  <si>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</si>
  <si>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</si>
  <si>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</si>
  <si>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</si>
  <si>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</si>
  <si>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</si>
  <si>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</si>
  <si>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</si>
  <si>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</si>
  <si>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</si>
  <si>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</si>
  <si>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</si>
  <si>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</si>
  <si>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</si>
  <si>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</si>
  <si>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</si>
  <si>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</si>
  <si>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</si>
  <si>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</si>
  <si>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</si>
  <si>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</si>
  <si>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</si>
  <si>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</si>
  <si>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</si>
  <si>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</si>
  <si>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</si>
  <si>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</si>
  <si>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</si>
  <si>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</si>
  <si>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</si>
  <si>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</si>
  <si>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</si>
  <si>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</si>
  <si>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</si>
  <si>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</si>
  <si>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</si>
  <si>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</si>
  <si>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</si>
  <si>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</si>
  <si>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</si>
  <si>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</si>
  <si>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</si>
  <si>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</si>
  <si>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</si>
  <si>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</si>
  <si>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</si>
  <si>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</si>
  <si>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</si>
  <si>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</si>
  <si>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</si>
  <si>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</si>
  <si>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</si>
  <si>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</si>
  <si>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</si>
  <si>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</si>
  <si>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</si>
  <si>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</si>
  <si>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</si>
  <si>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</si>
  <si>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</si>
  <si>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</si>
  <si>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</si>
  <si>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</si>
  <si>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</si>
  <si>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</si>
  <si>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</si>
  <si>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</si>
  <si>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</si>
  <si>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</si>
  <si>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</si>
  <si>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</si>
  <si>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</si>
  <si>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</si>
  <si>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</si>
  <si>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</si>
  <si>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</si>
  <si>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</si>
  <si>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</si>
  <si>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</si>
  <si>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</si>
  <si>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</si>
  <si>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</si>
  <si>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</si>
  <si>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</si>
  <si>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</si>
  <si>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</si>
  <si>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</si>
  <si>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</si>
  <si>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</si>
  <si>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</si>
  <si>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</si>
  <si>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</si>
  <si>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</si>
  <si>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</si>
  <si>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</si>
  <si>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</si>
  <si>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</si>
  <si>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</si>
  <si>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</si>
  <si>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</si>
  <si>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</si>
  <si>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</si>
  <si>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</si>
  <si>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</si>
  <si>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</si>
  <si>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</si>
  <si>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</si>
  <si>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</si>
  <si>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</si>
  <si>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</si>
  <si>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</si>
  <si>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</si>
  <si>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</si>
  <si>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</si>
  <si>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</si>
  <si>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</si>
  <si>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</si>
  <si>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</si>
  <si>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</si>
  <si>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</si>
  <si>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</si>
  <si>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</si>
  <si>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</si>
  <si>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</si>
  <si>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</si>
  <si>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</si>
  <si>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</si>
  <si>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</si>
  <si>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</si>
  <si>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</si>
  <si>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</si>
  <si>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</si>
  <si>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</si>
  <si>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</si>
  <si>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</si>
  <si>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</si>
  <si>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</si>
  <si>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</si>
  <si>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</si>
  <si>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</si>
  <si>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</si>
  <si>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</si>
  <si>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</si>
  <si>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</si>
  <si>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</si>
  <si>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</si>
  <si>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</si>
  <si>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</si>
  <si>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</si>
  <si>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</si>
  <si>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</si>
  <si>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</si>
  <si>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</si>
  <si>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</si>
  <si>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</si>
  <si>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</si>
  <si>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</si>
  <si>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</si>
  <si>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</si>
  <si>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</si>
  <si>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</si>
  <si>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</si>
  <si>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</si>
  <si>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</si>
  <si>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</si>
  <si>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</si>
  <si>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</si>
  <si>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</si>
  <si>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</si>
  <si>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</si>
  <si>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</si>
  <si>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</si>
  <si>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</si>
  <si>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</si>
  <si>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</si>
  <si>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</si>
  <si>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</si>
  <si>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</si>
  <si>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</si>
  <si>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</si>
  <si>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</si>
  <si>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</si>
  <si>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</si>
  <si>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</si>
  <si>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</si>
  <si>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</si>
  <si>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</si>
  <si>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</si>
  <si>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</si>
  <si>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</si>
  <si>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88</t>
  </si>
  <si>
    <t>Powszechne jednostki organizacyjne</t>
  </si>
  <si>
    <t>prokuratury</t>
  </si>
  <si>
    <t>Obsługa długu Skarbu Państwa</t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</si>
  <si>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</si>
  <si>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</si>
  <si>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</si>
  <si>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</si>
  <si>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</si>
  <si>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</si>
  <si>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</si>
  <si>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</si>
  <si>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</si>
  <si>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</si>
  <si>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</si>
  <si>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</si>
  <si>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</si>
  <si>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</si>
  <si>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</si>
  <si>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</si>
  <si>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</si>
  <si>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</si>
  <si>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</si>
  <si>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</si>
  <si>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</si>
  <si>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</si>
  <si>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</si>
  <si>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</si>
  <si>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</si>
  <si>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</si>
  <si>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</si>
  <si>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</si>
  <si>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</si>
  <si>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</si>
  <si>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</si>
  <si>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</si>
  <si>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</si>
  <si>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</si>
  <si>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</si>
  <si>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</si>
  <si>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</si>
  <si>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</si>
  <si>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</si>
  <si>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</si>
  <si>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</si>
  <si>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</si>
  <si>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</si>
  <si>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</si>
  <si>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</si>
  <si>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</si>
  <si>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</si>
  <si>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</si>
  <si>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</si>
  <si>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</si>
  <si>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</si>
  <si>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</si>
  <si>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</si>
  <si>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</si>
  <si>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</si>
  <si>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</si>
  <si>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</si>
  <si>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</si>
  <si>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</si>
  <si>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</si>
  <si>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</si>
  <si>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</si>
  <si>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</si>
  <si>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</si>
  <si>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</si>
  <si>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</si>
  <si>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</si>
  <si>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</si>
  <si>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</si>
  <si>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</si>
  <si>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</si>
  <si>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</si>
  <si>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</si>
  <si>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</si>
  <si>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</si>
  <si>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</si>
  <si>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</si>
  <si>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</si>
  <si>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</si>
  <si>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</si>
  <si>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82 - Subwencje ogólne dla jednostek samorządu terytorialnego</t>
  </si>
  <si>
    <t>84 - Środki własne Unii Europejskiej</t>
  </si>
  <si>
    <t>85 - Budżety wojewodów</t>
  </si>
  <si>
    <t>86 - Samorządowe Kolegia Odwoławcze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</si>
  <si>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</si>
  <si>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</si>
  <si>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</si>
  <si>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</si>
  <si>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</si>
  <si>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</si>
  <si>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</si>
  <si>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</si>
  <si>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</si>
  <si>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</si>
  <si>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</si>
  <si>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</si>
  <si>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</si>
  <si>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</si>
  <si>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</si>
  <si>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</si>
  <si>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</si>
  <si>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</si>
  <si>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</si>
  <si>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</si>
  <si>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</si>
  <si>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</si>
  <si>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</si>
  <si>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</si>
  <si>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</si>
  <si>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</si>
  <si>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</si>
  <si>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</si>
  <si>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</si>
  <si>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</si>
  <si>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</si>
  <si>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</si>
  <si>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</si>
  <si>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</si>
  <si>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</si>
  <si>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</si>
  <si>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</si>
  <si>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</si>
  <si>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</si>
  <si>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</si>
  <si>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</si>
  <si>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</si>
  <si>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</si>
  <si>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</si>
  <si>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</si>
  <si>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</si>
  <si>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</si>
  <si>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</si>
  <si>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</si>
  <si>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</si>
  <si>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</si>
  <si>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</si>
  <si>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</si>
  <si>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</si>
  <si>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</si>
  <si>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</si>
  <si>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</si>
  <si>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</si>
  <si>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</si>
  <si>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</si>
  <si>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</si>
  <si>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</si>
  <si>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</si>
  <si>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</si>
  <si>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</si>
  <si>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</si>
  <si>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</si>
  <si>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</si>
  <si>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</si>
  <si>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</si>
  <si>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</si>
  <si>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</si>
  <si>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</si>
  <si>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</si>
  <si>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</si>
  <si>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</si>
  <si>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</si>
  <si>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</si>
  <si>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</si>
  <si>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</si>
  <si>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</si>
  <si>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</si>
  <si>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</si>
  <si>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</si>
  <si>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</si>
  <si>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</si>
  <si>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</si>
  <si>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</si>
  <si>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</si>
  <si>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</si>
  <si>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</si>
  <si>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</si>
  <si>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</si>
  <si>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</si>
  <si>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</si>
  <si>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</si>
  <si>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</si>
  <si>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</si>
  <si>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</si>
  <si>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</si>
  <si>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</si>
  <si>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</si>
  <si>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</si>
  <si>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</si>
  <si>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</si>
  <si>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</si>
  <si>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</si>
  <si>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</si>
  <si>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</si>
  <si>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</si>
  <si>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</si>
  <si>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</si>
  <si>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</si>
  <si>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</si>
  <si>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</si>
  <si>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</si>
  <si>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</si>
  <si>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t>855</t>
  </si>
  <si>
    <t xml:space="preserve">Prokuratoria Generalna </t>
  </si>
  <si>
    <t>Rzeczypospolitej Polskiej</t>
  </si>
  <si>
    <t>Tablica 9</t>
  </si>
  <si>
    <t xml:space="preserve">WYDATKI   BUDŻETU   PAŃSTWA   W   BUDŻETACH   WOJEWODÓW   -   WEDŁUG   DZIAŁÓW </t>
  </si>
  <si>
    <t xml:space="preserve">Tablica 1      </t>
  </si>
  <si>
    <t>ZESTAWIENIE  OGÓLNE  Z  WYKONANIA  BUDŻETU  PAŃSTWA</t>
  </si>
  <si>
    <t>Wskaźniki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</si>
  <si>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</si>
  <si>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</si>
  <si>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</si>
  <si>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</si>
  <si>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</si>
  <si>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</si>
  <si>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</si>
  <si>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</si>
  <si>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</si>
  <si>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</si>
  <si>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</si>
  <si>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</si>
  <si>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</si>
  <si>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</si>
  <si>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</si>
  <si>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</si>
  <si>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</si>
  <si>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</si>
  <si>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</si>
  <si>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</si>
  <si>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</si>
  <si>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</si>
  <si>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</si>
  <si>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</si>
  <si>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</si>
  <si>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</si>
  <si>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</si>
  <si>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</si>
  <si>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</si>
  <si>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</si>
  <si>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</si>
  <si>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</si>
  <si>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</si>
  <si>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</si>
  <si>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</si>
  <si>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</si>
  <si>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</si>
  <si>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</si>
  <si>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</si>
  <si>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</si>
  <si>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</si>
  <si>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</si>
  <si>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</si>
  <si>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</si>
  <si>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</si>
  <si>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</si>
  <si>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</si>
  <si>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</si>
  <si>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</si>
  <si>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</si>
  <si>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</si>
  <si>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</si>
  <si>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</si>
  <si>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</si>
  <si>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</si>
  <si>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</si>
  <si>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</si>
  <si>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</si>
  <si>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</si>
  <si>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</si>
  <si>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</si>
  <si>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</si>
  <si>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</si>
  <si>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</si>
  <si>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</si>
  <si>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</si>
  <si>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</si>
  <si>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</si>
  <si>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</si>
  <si>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</si>
  <si>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</si>
  <si>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</si>
  <si>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</si>
  <si>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</si>
  <si>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</si>
  <si>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</si>
  <si>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</si>
  <si>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</si>
  <si>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</si>
  <si>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</si>
  <si>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</si>
  <si>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</si>
  <si>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</si>
  <si>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</si>
  <si>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</si>
  <si>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</si>
  <si>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</si>
  <si>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</si>
  <si>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</si>
  <si>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</si>
  <si>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</si>
  <si>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</si>
  <si>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</si>
  <si>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</si>
  <si>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</si>
  <si>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</si>
  <si>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</si>
  <si>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</si>
  <si>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4:3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</si>
  <si>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</si>
  <si>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</si>
  <si>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</si>
  <si>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</si>
  <si>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</si>
  <si>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</si>
  <si>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</si>
  <si>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</si>
  <si>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</si>
  <si>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</si>
  <si>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</si>
  <si>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</si>
  <si>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</si>
  <si>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</si>
  <si>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</si>
  <si>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</si>
  <si>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</si>
  <si>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</si>
  <si>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</si>
  <si>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</si>
  <si>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</si>
  <si>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</si>
  <si>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</si>
  <si>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</si>
  <si>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</si>
  <si>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</si>
  <si>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</si>
  <si>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>3. Środki z Unii Europejskiej i innych źródeł niepodlegające zwrotowi</t>
  </si>
  <si>
    <t>Tablica 11</t>
  </si>
  <si>
    <t>ZOBOWIĄZANIA   PAŃSTWOWYCH   JEDNOSTEK   BUDŻETOWYCH  -  WEDŁUG   DZIAŁÓW</t>
  </si>
  <si>
    <t>Stan zobowiązań</t>
  </si>
  <si>
    <t>Stan zobowiązań wymagalnych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</si>
  <si>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</si>
  <si>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</si>
  <si>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</si>
  <si>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</si>
  <si>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</si>
  <si>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</si>
  <si>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</si>
  <si>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</si>
  <si>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</si>
  <si>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</si>
  <si>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</si>
  <si>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</si>
  <si>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</si>
  <si>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</si>
  <si>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</si>
  <si>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>Bezpieczeństwo publiczne i ochrona przeciwpożarowa</t>
  </si>
  <si>
    <t xml:space="preserve">Wymiar sprawiedliwości </t>
  </si>
  <si>
    <t>Dochody od osób prawnych, od osób fizycznych i od in. jednostek nieposiadających osobowości prawnej oraz wydatki związane z ich poborem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</si>
  <si>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</si>
  <si>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</si>
  <si>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</si>
  <si>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</si>
  <si>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Ogrody botaniczne i zoologiczne oraz naturalne obszary i obiekty chronionej przyrody</t>
  </si>
  <si>
    <t xml:space="preserve">           Zobowiązania dot. długu publicznego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</si>
  <si>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</si>
  <si>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</si>
  <si>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</si>
  <si>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</si>
  <si>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</si>
  <si>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</si>
  <si>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</si>
  <si>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</si>
  <si>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</si>
  <si>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</si>
  <si>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</si>
  <si>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</si>
  <si>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</si>
  <si>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</si>
  <si>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</si>
  <si>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</si>
  <si>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 woj.kujawsko - pomorskie</t>
  </si>
  <si>
    <t xml:space="preserve"> woj.lubelskie</t>
  </si>
  <si>
    <t xml:space="preserve"> woj.lubuskie</t>
  </si>
  <si>
    <t xml:space="preserve"> woj.łódzkie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</si>
  <si>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</si>
  <si>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</si>
  <si>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</si>
  <si>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</si>
  <si>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</si>
  <si>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</si>
  <si>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</si>
  <si>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</si>
  <si>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</si>
  <si>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</si>
  <si>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</si>
  <si>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DOCHODY I WYDATKI W SZCZEGÓŁOWOŚCI DANYCH OKREŚLONYCH W INFORMACJI O SZACUNKOWYM WYKONANIU BUDŻETU PAŃSTWA</t>
  </si>
  <si>
    <t>w mln zł</t>
  </si>
  <si>
    <t>Lp.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</si>
  <si>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</si>
  <si>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</si>
  <si>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</si>
  <si>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</si>
  <si>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</si>
  <si>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</si>
  <si>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</si>
  <si>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</si>
  <si>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</si>
  <si>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</si>
  <si>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</si>
  <si>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</si>
  <si>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</si>
  <si>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</si>
  <si>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</si>
  <si>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</si>
  <si>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</si>
  <si>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</si>
  <si>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</si>
  <si>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</si>
  <si>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</si>
  <si>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</si>
  <si>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Tablica 6 </t>
  </si>
  <si>
    <t>WYDATKI   BUDŻETU   PAŃSTWA</t>
  </si>
  <si>
    <t>w tysiącach złotych</t>
  </si>
  <si>
    <t>P1</t>
  </si>
  <si>
    <t>WYDATKI OGÓŁEM</t>
  </si>
  <si>
    <t>P2</t>
  </si>
  <si>
    <t>DOTACJE I SUBWENCJE</t>
  </si>
  <si>
    <t>P3</t>
  </si>
  <si>
    <t>1.1</t>
  </si>
  <si>
    <t>Subwencje ogólne</t>
  </si>
  <si>
    <t>P4</t>
  </si>
  <si>
    <t>1.2</t>
  </si>
  <si>
    <t>Dotacje dla państwowych funduszy celowych</t>
  </si>
  <si>
    <t>P5</t>
  </si>
  <si>
    <t>Fundusz Ubezpieczeń Społecznych</t>
  </si>
  <si>
    <t>P7</t>
  </si>
  <si>
    <t>Fundusz Emerytalno-Rentowy</t>
  </si>
  <si>
    <t>P8</t>
  </si>
  <si>
    <t>1.3</t>
  </si>
  <si>
    <t>Dotacje dla jednostek samorządu terytorialnego na realizację zadań bieżących  z zakresu administracji rządowej oraz innych zadań zleconych ustawami</t>
  </si>
  <si>
    <t>P9</t>
  </si>
  <si>
    <t>1.4</t>
  </si>
  <si>
    <t>Dotacje dla jednostek samorządu terytorialnego na zadania bieżące własne</t>
  </si>
  <si>
    <t>P20</t>
  </si>
  <si>
    <t>1.5</t>
  </si>
  <si>
    <t>P10</t>
  </si>
  <si>
    <t>ŚWIADCZENIA NA RZECZ OSÓB FIZYCZNYCH</t>
  </si>
  <si>
    <t>P11</t>
  </si>
  <si>
    <t>3.</t>
  </si>
  <si>
    <t>WYDATKI BIEŻĄCE JEDNOSTEK BUDŻETOWYCH</t>
  </si>
  <si>
    <t>P12</t>
  </si>
  <si>
    <t>3.1</t>
  </si>
  <si>
    <t>Wynagrodzenia i pochodne od wynagrodzeń</t>
  </si>
  <si>
    <t>P13</t>
  </si>
  <si>
    <t>3.2</t>
  </si>
  <si>
    <t>Zakup materiałów i usług</t>
  </si>
  <si>
    <t>P14</t>
  </si>
  <si>
    <t>4.</t>
  </si>
  <si>
    <t>WYDATKI MAJĄTKOWE</t>
  </si>
  <si>
    <t>P15</t>
  </si>
  <si>
    <t>4.1</t>
  </si>
  <si>
    <t>Wydatki i zakupy inwestycyjne państwowych jednostek 
budżetowych</t>
  </si>
  <si>
    <t>P16</t>
  </si>
  <si>
    <t>4.2</t>
  </si>
  <si>
    <t>Dotacje dla jednostek samorządu terytorialnego na inwestycje i zakupy inwestycyjne z zakresu administracji rządowej oraz inne zadania zlecone ustawami</t>
  </si>
  <si>
    <t>P17</t>
  </si>
  <si>
    <t>4.3</t>
  </si>
  <si>
    <t>Dotacje dla jednostek samorządu terytorialnego na realizację ich własnych inwestycji i zakupów inwestycyjnych</t>
  </si>
  <si>
    <t>P19</t>
  </si>
  <si>
    <t>5.</t>
  </si>
  <si>
    <t>WYDATKI NA OBSŁUGĘ DŁUGU SKARBU PAŃSTWA</t>
  </si>
  <si>
    <t>P23</t>
  </si>
  <si>
    <t>6.</t>
  </si>
  <si>
    <t>ŚRODKI WŁASNE UNII EUROPEJSKIEJ</t>
  </si>
  <si>
    <t>P24</t>
  </si>
  <si>
    <t>7.</t>
  </si>
  <si>
    <t>WSPÓŁFINANSOWANIE PROJEKTÓW Z UDZIAŁEM ŚRODKÓW UE</t>
  </si>
  <si>
    <t>R o k     2 0 1 9</t>
  </si>
  <si>
    <t>10 - Urząd Ochrony Danych Osobowych</t>
  </si>
  <si>
    <r>
      <t xml:space="preserve">                                 c - Wykonanie </t>
    </r>
    <r>
      <rPr>
        <vertAlign val="superscript"/>
        <sz val="12"/>
        <rFont val="Arial"/>
        <family val="2"/>
        <charset val="238"/>
      </rPr>
      <t xml:space="preserve"> </t>
    </r>
  </si>
  <si>
    <r>
      <t xml:space="preserve">                                 c - Wykonanie</t>
    </r>
    <r>
      <rPr>
        <b/>
        <sz val="9"/>
        <rFont val="Arial"/>
        <family val="2"/>
        <charset val="238"/>
      </rPr>
      <t xml:space="preserve">         </t>
    </r>
  </si>
  <si>
    <t xml:space="preserve">                                 c - Wykonanie              </t>
  </si>
  <si>
    <t xml:space="preserve">     - środki własne Unii Europejskiej</t>
  </si>
  <si>
    <t xml:space="preserve">      1.  7.  prefinansowanie zadań z udziałem środków z UE</t>
  </si>
  <si>
    <t xml:space="preserve">      1.  8.  lokaty</t>
  </si>
  <si>
    <t xml:space="preserve">      1.  9.  środki na rachunkach budżetowych</t>
  </si>
  <si>
    <t>wykonanie</t>
  </si>
  <si>
    <t>1)</t>
  </si>
  <si>
    <t>Szkolnictwo wyższe i nauka</t>
  </si>
  <si>
    <t xml:space="preserve">              Pozostałe zobowiązania płatne w latach następnych.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</si>
  <si>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</si>
  <si>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>Urząd Ochrony Danych</t>
  </si>
  <si>
    <t xml:space="preserve"> Osobowych </t>
  </si>
  <si>
    <t>28 - Szkolnictwo wyższe i nauka</t>
  </si>
  <si>
    <r>
      <t xml:space="preserve">                                 c - Wykonanie </t>
    </r>
    <r>
      <rPr>
        <b/>
        <sz val="9"/>
        <rFont val="Arial"/>
        <family val="2"/>
        <charset val="238"/>
      </rPr>
      <t xml:space="preserve">           </t>
    </r>
  </si>
  <si>
    <t xml:space="preserve">            (1.1 + 1.2 + 1.3 + 1.4 + 1.5 + 1.6 + 1.7 - 1.8 - 1 .9)</t>
  </si>
  <si>
    <r>
      <t>10 - Urząd  Ochrony Danych Osobowych</t>
    </r>
    <r>
      <rPr>
        <sz val="14"/>
        <rFont val="Arial"/>
        <family val="2"/>
        <charset val="238"/>
      </rPr>
      <t xml:space="preserve"> </t>
    </r>
  </si>
  <si>
    <r>
      <rPr>
        <vertAlign val="superscript"/>
        <sz val="12"/>
        <rFont val="Arial"/>
        <family val="2"/>
        <charset val="238"/>
      </rPr>
      <t>*)</t>
    </r>
    <r>
      <rPr>
        <vertAlign val="superscript"/>
        <sz val="11"/>
        <rFont val="Arial"/>
        <family val="2"/>
        <charset val="238"/>
      </rPr>
      <t xml:space="preserve">  </t>
    </r>
    <r>
      <rPr>
        <sz val="11"/>
        <rFont val="Arial"/>
        <family val="2"/>
        <charset val="238"/>
      </rPr>
      <t>wskaźnik powyżej 1000</t>
    </r>
  </si>
  <si>
    <t>IVa. ZWROT ŚRODKÓW PRZEKAZANYCH NA FINANSOWANIE 
        DEFICYTU BUDŻETU ŚRODKÓW EUROPEJSKICH W LATACH UBIEGŁYCH</t>
  </si>
  <si>
    <t>V.  WYNIK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</si>
  <si>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+ IVa ) </t>
    </r>
    <r>
      <rPr>
        <b/>
        <sz val="12"/>
        <rFont val="Arial"/>
        <family val="2"/>
        <charset val="238"/>
      </rPr>
      <t xml:space="preserve">  </t>
    </r>
  </si>
  <si>
    <t>4a. Zwrot środków przekazanych na finansowanie
      deficytu budżetu środków europejskich w latach ubiegłych</t>
  </si>
  <si>
    <t xml:space="preserve">  5.  Wynik budżetu środków europejskich</t>
  </si>
  <si>
    <t>Wytwarzanie i zaopatrywanie w energię elektryczną,  gaz i wodę</t>
  </si>
  <si>
    <t>R o k     2 0 2 0</t>
  </si>
  <si>
    <t>W  LATACH  2019 - 2020</t>
  </si>
  <si>
    <t xml:space="preserve">  Zestawienie  ogólne - porównanie  wykonania  budżetu  państwa  w  latach  2019 - 2020</t>
  </si>
  <si>
    <t>1.11. Pozostałe dochody podatkowe</t>
  </si>
  <si>
    <t>1.10. Podatki zniesione</t>
  </si>
  <si>
    <t>1. 9. Podatek tonażowy</t>
  </si>
  <si>
    <t>1. 8. Podatek od sprzedaży detalicznej</t>
  </si>
  <si>
    <t xml:space="preserve"> 2. 2. Wpłaty z zysku z Narodowego Banku Polskiego</t>
  </si>
  <si>
    <t xml:space="preserve"> 2. 3. Cło</t>
  </si>
  <si>
    <t xml:space="preserve"> 2. 4. Dochody państwowych jednostek budżetowych i inne dochody niepodatkowe</t>
  </si>
  <si>
    <t xml:space="preserve"> 2. 5. Wpłaty jednostek samorządu terytorialnego</t>
  </si>
  <si>
    <t xml:space="preserve">        - wpłaty z zysku od przedsiębiorstw państwowych i jednoosobowych spółek Skarbu Państwa.</t>
  </si>
  <si>
    <t>6:2</t>
  </si>
  <si>
    <t xml:space="preserve">                 swap  oraz innych tytułów  płatne do końca 2020 r.</t>
  </si>
  <si>
    <t>Dotacje podmiotowe oraz subwencje z budżetu dla jednostek (podmiotów) szkolnictwa wyższego i nauki</t>
  </si>
  <si>
    <r>
      <t>Warszawa,</t>
    </r>
    <r>
      <rPr>
        <b/>
        <sz val="14"/>
        <color theme="0" tint="-0.249977111117893"/>
        <rFont val="Arial"/>
        <family val="2"/>
        <charset val="238"/>
      </rPr>
      <t xml:space="preserve"> maj </t>
    </r>
    <r>
      <rPr>
        <b/>
        <sz val="14"/>
        <color indexed="22"/>
        <rFont val="Arial"/>
        <family val="2"/>
        <charset val="238"/>
      </rPr>
      <t>2020 r.</t>
    </r>
  </si>
  <si>
    <t>ZA STYCZEŃ - MARZEC 2020 ROKU</t>
  </si>
  <si>
    <t>na dzień 31-03-2020 r.</t>
  </si>
  <si>
    <t>na 2020 rok</t>
  </si>
  <si>
    <t xml:space="preserve">                12 104 332 tys. zł - zobowiązania części 79 z tytułu odsetek, dyskonta i opłat od kredytów otrzymanych, wyemitowanych obligacji Skarbu Państwa i transakcji</t>
  </si>
  <si>
    <t xml:space="preserve">         oraz innych tytułów płatne do końca 2020 r. w kwocie 12 104 332 tys. zł. Pozostałe zobowiazania płatne w latach następnych.</t>
  </si>
  <si>
    <t xml:space="preserve">   na 2020 rok</t>
  </si>
  <si>
    <t xml:space="preserve">                                 a - Ustawa budżetowa</t>
  </si>
  <si>
    <t>51</t>
  </si>
  <si>
    <t>51 - Klimat</t>
  </si>
  <si>
    <t>Klimat</t>
  </si>
  <si>
    <t>*)</t>
  </si>
  <si>
    <r>
      <rPr>
        <vertAlign val="superscript"/>
        <sz val="11"/>
        <color theme="0"/>
        <rFont val="Arial"/>
        <family val="2"/>
        <charset val="238"/>
      </rPr>
      <t>*)</t>
    </r>
    <r>
      <rPr>
        <sz val="11"/>
        <color theme="0"/>
        <rFont val="Arial"/>
        <family val="2"/>
        <charset val="238"/>
      </rPr>
      <t xml:space="preserve">  wskaźnik powyżej 1000</t>
    </r>
  </si>
  <si>
    <t>ZESTAWIENIE  OGÓLNE  Z  WYKONANIA  BUDŻETU  ŚRODKÓW  EUROPEJSKICH</t>
  </si>
  <si>
    <t xml:space="preserve">Ustawa </t>
  </si>
  <si>
    <r>
      <t>na 2020 rok</t>
    </r>
    <r>
      <rPr>
        <b/>
        <vertAlign val="superscript"/>
        <sz val="11"/>
        <rFont val="Arial"/>
        <family val="2"/>
        <charset val="238"/>
      </rPr>
      <t xml:space="preserve"> </t>
    </r>
  </si>
  <si>
    <t>III.   WYNIK BUDŻETU ŚRODKÓW EUROPEJSKICH</t>
  </si>
  <si>
    <t>Tablica 18</t>
  </si>
  <si>
    <t xml:space="preserve"> Dochody budżetu środków europejskich w 2020 r. </t>
  </si>
  <si>
    <t>Nazwa Programu</t>
  </si>
  <si>
    <t xml:space="preserve">Dochody budżetu środków europejskich (część 87) </t>
  </si>
  <si>
    <t>I-III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</si>
  <si>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</si>
  <si>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</si>
  <si>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</si>
  <si>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</si>
  <si>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</si>
  <si>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</si>
  <si>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</si>
  <si>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</si>
  <si>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</si>
  <si>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</si>
  <si>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</si>
  <si>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</si>
  <si>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</si>
  <si>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</si>
  <si>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</si>
  <si>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</si>
  <si>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</si>
  <si>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</si>
  <si>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</si>
  <si>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</si>
  <si>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</si>
  <si>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</si>
  <si>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</si>
  <si>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</si>
  <si>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</si>
  <si>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</si>
  <si>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Mechanizm Finansowy EOG III Perspektywa Finansowa</t>
  </si>
  <si>
    <t>Norweski Mechanizm Finansowy III Perspektywa Finansowa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</si>
  <si>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</si>
  <si>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</si>
  <si>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</si>
  <si>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</si>
  <si>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</si>
  <si>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</si>
  <si>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</si>
  <si>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2020 r.</t>
  </si>
  <si>
    <t>Budżet po zmianach</t>
  </si>
  <si>
    <t>Wydatki z budżetu środków europejskich</t>
  </si>
  <si>
    <t>Razem część</t>
  </si>
  <si>
    <t>9:5</t>
  </si>
  <si>
    <t>9:7</t>
  </si>
  <si>
    <t>15/08</t>
  </si>
  <si>
    <t>Mechanizm Finansowy EOG 2014 - 2021</t>
  </si>
  <si>
    <t>Norweski Mechanizm Finansowy 2014 - 2021</t>
  </si>
  <si>
    <t>Regionalny Program Operacyjny - Lubuskie 2020</t>
  </si>
  <si>
    <t>Wspólna polityka rolna</t>
  </si>
  <si>
    <t>Program Operacyjny Polska Wschodnia 2014-2020</t>
  </si>
  <si>
    <t>poz. 98  Finansowanie programów z budżetu środków europejskich</t>
  </si>
  <si>
    <t>poz. 99  Finansowanie wynagrodzeń w ramach budżetu środków europejskich</t>
  </si>
  <si>
    <t>85/06</t>
  </si>
  <si>
    <t>85/10</t>
  </si>
  <si>
    <t>85/12</t>
  </si>
  <si>
    <t>85/14</t>
  </si>
  <si>
    <t>85/18</t>
  </si>
  <si>
    <t>85/20</t>
  </si>
  <si>
    <t>85/24</t>
  </si>
  <si>
    <t>85/28</t>
  </si>
  <si>
    <t>RAZEM</t>
  </si>
  <si>
    <t>Tablica 20</t>
  </si>
  <si>
    <t>ZWROTY WYDATKÓW DOTYCZĄCE PŁATNOŚCI Z POPRZEDNICH LAT BUDŻETOWYCH</t>
  </si>
  <si>
    <t>Klasyfikacja budżetowa</t>
  </si>
  <si>
    <t>Nazwa programu</t>
  </si>
  <si>
    <t>Zwroty wydatków dotyczące płatności z poprzednich lat budżetowych za okres I-III 2020r.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</si>
  <si>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</si>
  <si>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</si>
  <si>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</si>
  <si>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</si>
  <si>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Mechanizm Finansowy Europejskiego Obszaru Gospodarczego 2009-2014</t>
  </si>
  <si>
    <t>Szwajcarsko-Polski Program Współpracy</t>
  </si>
  <si>
    <t>Program Operacyjny Kapitał Ludzki 2007 - 2013</t>
  </si>
  <si>
    <t>Regionalny Program Operacyjny  Województwa Mazowieckiego na lata 2014-2020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</si>
  <si>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</si>
  <si>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</si>
  <si>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</si>
  <si>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</si>
  <si>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</si>
  <si>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</si>
  <si>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</si>
  <si>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Małopolskiego na lata 2007 - 2013</t>
  </si>
  <si>
    <t>Regionalny Program Operacyjny  Województwa Mazowieckiego na lata 2007 - 2013</t>
  </si>
  <si>
    <t>Regionalny Program Operacyjny Województwa Opolskiego na lata 2007 - 2013</t>
  </si>
  <si>
    <t>Regionalny Program Operacyjny Województwa Podkarpackiego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</si>
  <si>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</si>
  <si>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</si>
  <si>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</si>
  <si>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</si>
  <si>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</si>
  <si>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</si>
  <si>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</si>
  <si>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Warmińsko - Mazurskiego na lata 2014 - 2020</t>
  </si>
  <si>
    <t>Wielkopolski Regionalny Program Operacyjny na lata 2007 - 2013</t>
  </si>
  <si>
    <t>Regionalny Program Operacyjny Województwa Zachodniopomorskiego na lata 2007 - 2013</t>
  </si>
  <si>
    <t>Regionalny Program Operacyjny Województwa Zachodniopomorskiego na lata 2014 - 2020</t>
  </si>
  <si>
    <t>Program Operacyjny Infrastruktura i Środowisko 2007 - 2013</t>
  </si>
  <si>
    <t>Program Operacyjny Pomoc Żywnościowa 2014-2020</t>
  </si>
  <si>
    <t>Program Operacyjny Rybactwo i Morze 2014-2020</t>
  </si>
  <si>
    <t>Program Operacyjny Zrównoważony Rozwój Sektora Rybołówstwa i Nadbrzeżnych Obszarów Rybackich 2007 - 2013</t>
  </si>
  <si>
    <t>85/16</t>
  </si>
  <si>
    <t xml:space="preserve">
34</t>
  </si>
  <si>
    <t xml:space="preserve">
46</t>
  </si>
  <si>
    <t>Sprawozdanie operatywne z wykonania budżetu państwa uwzględnia przepisy rozporządzenia Ministra Finansów z dnia 19 marca 2020 roku</t>
  </si>
  <si>
    <t>zmieniające rozporządzenie w sprawie klasyfikacji części budżetowych oraz określenia ich dysponentów (Dz. U. poz. 485).</t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</si>
  <si>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tym część oświatowa subwencji ogólnej za kwiecień</t>
    </r>
    <r>
      <rPr>
        <sz val="11"/>
        <rFont val="Arial"/>
        <family val="2"/>
        <charset val="238"/>
      </rPr>
      <t xml:space="preserve"> 3.810.526</t>
    </r>
    <r>
      <rPr>
        <sz val="11"/>
        <color theme="1"/>
        <rFont val="Arial"/>
        <family val="2"/>
        <charset val="238"/>
      </rPr>
      <t xml:space="preserve"> tys.zł</t>
    </r>
  </si>
  <si>
    <t xml:space="preserve">           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</si>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</sst>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00"/>
    <numFmt numFmtId="171" formatCode="0.0%;;&quot;--&quot;"/>
    <numFmt numFmtId="172" formatCode="#,##0;&quot;-&quot;#,###;&quot;-&quot;"/>
    <numFmt numFmtId="173" formatCode="0.00000"/>
    <numFmt numFmtId="174" formatCode="#,##0.00;[Red]&quot;-&quot;#,##0.00"/>
    <numFmt numFmtId="175" formatCode="#,###&quot; &quot;;&quot;-&quot;#,###&quot; &quot;;&quot;- &quot;"/>
    <numFmt numFmtId="176" formatCode="0&quot; &quot;;;&quot;- &quot;"/>
    <numFmt numFmtId="177" formatCode="#,##0.0"/>
    <numFmt numFmtId="178" formatCode="#,###,"/>
    <numFmt numFmtId="179" formatCode="#,##0,&quot; &quot;;;&quot; -&quot;"/>
    <numFmt numFmtId="180" formatCode="#,##0,;\ \-#,###,;&quot;-&quot;"/>
    <numFmt numFmtId="181" formatCode="#,##0,&quot; &quot;"/>
    <numFmt numFmtId="182" formatCode="0.0000"/>
    <numFmt numFmtId="183" formatCode="#,###.0,,"/>
    <numFmt numFmtId="184" formatCode="0.0%;;&quot;&quot;"/>
    <numFmt numFmtId="185" formatCode="#,##0.0_);\(#,##0.0\)"/>
    <numFmt numFmtId="186" formatCode="#,##0,;\ \-#,##0,;&quot;-&quot;"/>
    <numFmt numFmtId="187" formatCode="#,##0.0,,"/>
    <numFmt numFmtId="188" formatCode="\ #,###,"/>
    <numFmt numFmtId="189" formatCode="_-* #,##0.0\ _z_ł_-;\-* #,##0.0\ _z_ł_-;_-* &quot;-&quot;?\ _z_ł_-;_-@_-"/>
    <numFmt numFmtId="190" formatCode="#,0##,"/>
    <numFmt numFmtId="191" formatCode="_-* #,##0.0000\ _z_ł_-;\-* #,##0.0000\ _z_ł_-;_-* &quot;-&quot;??\ _z_ł_-;_-@_-"/>
    <numFmt numFmtId="192" formatCode="000"/>
  </numFmts>
  <fonts count="16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2"/>
      <color indexed="8"/>
      <name val="Arial CE"/>
      <family val="2"/>
      <charset val="238"/>
    </font>
    <font>
      <sz val="14"/>
      <name val="Arial"/>
      <family val="2"/>
      <charset val="238"/>
    </font>
    <font>
      <sz val="11"/>
      <name val="Arial CE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1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 CE"/>
      <charset val="238"/>
    </font>
    <font>
      <vertAlign val="superscript"/>
      <sz val="12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vertAlign val="superscript"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</font>
    <font>
      <vertAlign val="superscript"/>
      <sz val="12"/>
      <color theme="0"/>
      <name val="Arial"/>
      <family val="2"/>
      <charset val="238"/>
    </font>
    <font>
      <sz val="12"/>
      <color theme="1"/>
      <name val="Arial CE"/>
      <family val="2"/>
      <charset val="238"/>
    </font>
    <font>
      <vertAlign val="superscript"/>
      <sz val="12"/>
      <color rgb="FF000000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vertAlign val="superscript"/>
      <sz val="12"/>
      <color indexed="8"/>
      <name val="Arial"/>
      <family val="2"/>
      <charset val="238"/>
    </font>
    <font>
      <b/>
      <sz val="12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vertAlign val="superscript"/>
      <sz val="11"/>
      <color theme="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sz val="18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b/>
      <sz val="12"/>
      <name val="Arial CE"/>
      <charset val="238"/>
    </font>
    <font>
      <sz val="15"/>
      <color theme="1"/>
      <name val="Arial CE"/>
      <charset val="238"/>
    </font>
    <font>
      <b/>
      <sz val="16"/>
      <color rgb="FFFF0000"/>
      <name val="Arial CE"/>
      <charset val="238"/>
    </font>
    <font>
      <sz val="1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8"/>
      <color indexed="9"/>
      <name val="Arial CE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40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7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7" fillId="2" borderId="0" applyNumberFormat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6" fillId="6" borderId="0" applyNumberFormat="0" applyBorder="0" applyAlignment="0" applyProtection="0"/>
    <xf numFmtId="0" fontId="27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6" fillId="7" borderId="0" applyNumberFormat="0" applyBorder="0" applyAlignment="0" applyProtection="0"/>
    <xf numFmtId="0" fontId="27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7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8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20" borderId="1" applyNumberFormat="0" applyAlignment="0" applyProtection="0"/>
    <xf numFmtId="0" fontId="32" fillId="21" borderId="2" applyNumberFormat="0" applyAlignment="0" applyProtection="0"/>
    <xf numFmtId="0" fontId="33" fillId="7" borderId="1" applyNumberFormat="0" applyAlignment="0" applyProtection="0"/>
    <xf numFmtId="0" fontId="34" fillId="7" borderId="1" applyNumberFormat="0" applyAlignment="0" applyProtection="0"/>
    <xf numFmtId="0" fontId="33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33" fillId="7" borderId="1" applyNumberFormat="0" applyAlignment="0" applyProtection="0"/>
    <xf numFmtId="0" fontId="35" fillId="20" borderId="3" applyNumberFormat="0" applyAlignment="0" applyProtection="0"/>
    <xf numFmtId="0" fontId="36" fillId="20" borderId="3" applyNumberFormat="0" applyAlignment="0" applyProtection="0"/>
    <xf numFmtId="0" fontId="35" fillId="20" borderId="3" applyNumberFormat="0" applyAlignment="0" applyProtection="0"/>
    <xf numFmtId="0" fontId="36" fillId="20" borderId="3" applyNumberFormat="0" applyAlignment="0" applyProtection="0"/>
    <xf numFmtId="0" fontId="36" fillId="20" borderId="3" applyNumberFormat="0" applyAlignment="0" applyProtection="0"/>
    <xf numFmtId="0" fontId="36" fillId="20" borderId="3" applyNumberFormat="0" applyAlignment="0" applyProtection="0"/>
    <xf numFmtId="0" fontId="35" fillId="20" borderId="3" applyNumberFormat="0" applyAlignment="0" applyProtection="0"/>
    <xf numFmtId="0" fontId="38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174" fontId="3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34" fillId="7" borderId="1" applyNumberFormat="0" applyAlignment="0" applyProtection="0"/>
    <xf numFmtId="0" fontId="44" fillId="0" borderId="7" applyNumberFormat="0" applyFill="0" applyAlignment="0" applyProtection="0"/>
    <xf numFmtId="0" fontId="45" fillId="0" borderId="7" applyNumberFormat="0" applyFill="0" applyAlignment="0" applyProtection="0"/>
    <xf numFmtId="0" fontId="44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4" fillId="0" borderId="7" applyNumberFormat="0" applyFill="0" applyAlignment="0" applyProtection="0"/>
    <xf numFmtId="0" fontId="46" fillId="21" borderId="2" applyNumberFormat="0" applyAlignment="0" applyProtection="0"/>
    <xf numFmtId="0" fontId="32" fillId="21" borderId="2" applyNumberFormat="0" applyAlignment="0" applyProtection="0"/>
    <xf numFmtId="0" fontId="46" fillId="21" borderId="2" applyNumberFormat="0" applyAlignment="0" applyProtection="0"/>
    <xf numFmtId="0" fontId="32" fillId="21" borderId="2" applyNumberFormat="0" applyAlignment="0" applyProtection="0"/>
    <xf numFmtId="0" fontId="32" fillId="21" borderId="2" applyNumberFormat="0" applyAlignment="0" applyProtection="0"/>
    <xf numFmtId="0" fontId="32" fillId="21" borderId="2" applyNumberFormat="0" applyAlignment="0" applyProtection="0"/>
    <xf numFmtId="0" fontId="46" fillId="21" borderId="2" applyNumberFormat="0" applyAlignment="0" applyProtection="0"/>
    <xf numFmtId="0" fontId="45" fillId="0" borderId="7" applyNumberFormat="0" applyFill="0" applyAlignment="0" applyProtection="0"/>
    <xf numFmtId="0" fontId="47" fillId="0" borderId="4" applyNumberFormat="0" applyFill="0" applyAlignment="0" applyProtection="0"/>
    <xf numFmtId="0" fontId="41" fillId="0" borderId="4" applyNumberFormat="0" applyFill="0" applyAlignment="0" applyProtection="0"/>
    <xf numFmtId="0" fontId="47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2" fillId="0" borderId="5" applyNumberFormat="0" applyFill="0" applyAlignment="0" applyProtection="0"/>
    <xf numFmtId="0" fontId="48" fillId="0" borderId="5" applyNumberFormat="0" applyFill="0" applyAlignment="0" applyProtection="0"/>
    <xf numFmtId="0" fontId="42" fillId="0" borderId="5" applyNumberFormat="0" applyFill="0" applyAlignment="0" applyProtection="0"/>
    <xf numFmtId="0" fontId="42" fillId="0" borderId="5" applyNumberFormat="0" applyFill="0" applyAlignment="0" applyProtection="0"/>
    <xf numFmtId="0" fontId="42" fillId="0" borderId="5" applyNumberFormat="0" applyFill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43" fillId="0" borderId="6" applyNumberFormat="0" applyFill="0" applyAlignment="0" applyProtection="0"/>
    <xf numFmtId="0" fontId="49" fillId="0" borderId="6" applyNumberFormat="0" applyFill="0" applyAlignment="0" applyProtection="0"/>
    <xf numFmtId="0" fontId="43" fillId="0" borderId="6" applyNumberFormat="0" applyFill="0" applyAlignment="0" applyProtection="0"/>
    <xf numFmtId="0" fontId="43" fillId="0" borderId="6" applyNumberFormat="0" applyFill="0" applyAlignment="0" applyProtection="0"/>
    <xf numFmtId="0" fontId="43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1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165" fontId="52" fillId="0" borderId="0"/>
    <xf numFmtId="165" fontId="52" fillId="0" borderId="0"/>
    <xf numFmtId="165" fontId="52" fillId="0" borderId="0"/>
    <xf numFmtId="165" fontId="52" fillId="0" borderId="0"/>
    <xf numFmtId="165" fontId="52" fillId="0" borderId="0"/>
    <xf numFmtId="165" fontId="52" fillId="0" borderId="0"/>
    <xf numFmtId="165" fontId="5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5" fontId="52" fillId="0" borderId="0"/>
    <xf numFmtId="0" fontId="26" fillId="0" borderId="0"/>
    <xf numFmtId="0" fontId="26" fillId="0" borderId="0"/>
    <xf numFmtId="165" fontId="52" fillId="0" borderId="0"/>
    <xf numFmtId="165" fontId="52" fillId="0" borderId="0"/>
    <xf numFmtId="165" fontId="52" fillId="0" borderId="0"/>
    <xf numFmtId="0" fontId="53" fillId="0" borderId="0"/>
    <xf numFmtId="167" fontId="52" fillId="0" borderId="0"/>
    <xf numFmtId="0" fontId="53" fillId="0" borderId="0"/>
    <xf numFmtId="167" fontId="52" fillId="0" borderId="0"/>
    <xf numFmtId="0" fontId="39" fillId="0" borderId="0"/>
    <xf numFmtId="0" fontId="27" fillId="0" borderId="0"/>
    <xf numFmtId="167" fontId="52" fillId="0" borderId="0"/>
    <xf numFmtId="0" fontId="27" fillId="0" borderId="0"/>
    <xf numFmtId="0" fontId="5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3" fillId="0" borderId="0"/>
    <xf numFmtId="0" fontId="54" fillId="0" borderId="0"/>
    <xf numFmtId="0" fontId="39" fillId="0" borderId="0"/>
    <xf numFmtId="0" fontId="25" fillId="0" borderId="0"/>
    <xf numFmtId="0" fontId="54" fillId="0" borderId="0"/>
    <xf numFmtId="0" fontId="25" fillId="0" borderId="0"/>
    <xf numFmtId="0" fontId="26" fillId="0" borderId="0"/>
    <xf numFmtId="165" fontId="52" fillId="0" borderId="0"/>
    <xf numFmtId="0" fontId="27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165" fontId="52" fillId="0" borderId="0"/>
    <xf numFmtId="165" fontId="52" fillId="0" borderId="0"/>
    <xf numFmtId="165" fontId="52" fillId="0" borderId="0"/>
    <xf numFmtId="165" fontId="52" fillId="0" borderId="0" applyFill="0"/>
    <xf numFmtId="0" fontId="25" fillId="0" borderId="0"/>
    <xf numFmtId="165" fontId="52" fillId="0" borderId="0" applyFill="0"/>
    <xf numFmtId="165" fontId="52" fillId="0" borderId="0" applyFill="0"/>
    <xf numFmtId="165" fontId="52" fillId="0" borderId="0"/>
    <xf numFmtId="0" fontId="53" fillId="23" borderId="8" applyNumberFormat="0" applyFont="0" applyAlignment="0" applyProtection="0"/>
    <xf numFmtId="0" fontId="53" fillId="23" borderId="8" applyNumberFormat="0" applyFont="0" applyAlignment="0" applyProtection="0"/>
    <xf numFmtId="0" fontId="53" fillId="23" borderId="8" applyNumberFormat="0" applyFont="0" applyAlignment="0" applyProtection="0"/>
    <xf numFmtId="0" fontId="55" fillId="20" borderId="1" applyNumberFormat="0" applyAlignment="0" applyProtection="0"/>
    <xf numFmtId="0" fontId="31" fillId="20" borderId="1" applyNumberFormat="0" applyAlignment="0" applyProtection="0"/>
    <xf numFmtId="0" fontId="55" fillId="20" borderId="1" applyNumberFormat="0" applyAlignment="0" applyProtection="0"/>
    <xf numFmtId="0" fontId="31" fillId="20" borderId="1" applyNumberFormat="0" applyAlignment="0" applyProtection="0"/>
    <xf numFmtId="0" fontId="31" fillId="20" borderId="1" applyNumberFormat="0" applyAlignment="0" applyProtection="0"/>
    <xf numFmtId="0" fontId="31" fillId="20" borderId="1" applyNumberFormat="0" applyAlignment="0" applyProtection="0"/>
    <xf numFmtId="0" fontId="55" fillId="20" borderId="1" applyNumberFormat="0" applyAlignment="0" applyProtection="0"/>
    <xf numFmtId="0" fontId="36" fillId="20" borderId="3" applyNumberFormat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56" fillId="0" borderId="0" applyFont="0" applyFill="0" applyBorder="0" applyAlignment="0" applyProtection="0"/>
    <xf numFmtId="0" fontId="57" fillId="0" borderId="9" applyNumberFormat="0" applyFill="0" applyAlignment="0" applyProtection="0"/>
    <xf numFmtId="0" fontId="58" fillId="0" borderId="9" applyNumberFormat="0" applyFill="0" applyAlignment="0" applyProtection="0"/>
    <xf numFmtId="0" fontId="57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8" fillId="0" borderId="9" applyNumberFormat="0" applyFill="0" applyAlignment="0" applyProtection="0"/>
    <xf numFmtId="0" fontId="57" fillId="0" borderId="9" applyNumberFormat="0" applyFill="0" applyAlignment="0" applyProtection="0"/>
    <xf numFmtId="0" fontId="5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7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5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0" fontId="26" fillId="23" borderId="8" applyNumberFormat="0" applyFont="0" applyAlignment="0" applyProtection="0"/>
    <xf numFmtId="44" fontId="56" fillId="0" borderId="0" applyFont="0" applyFill="0" applyBorder="0" applyAlignment="0" applyProtection="0"/>
    <xf numFmtId="6" fontId="56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63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56" fillId="0" borderId="0"/>
    <xf numFmtId="164" fontId="56" fillId="0" borderId="0" applyFont="0" applyFill="0" applyBorder="0" applyAlignment="0" applyProtection="0"/>
    <xf numFmtId="165" fontId="52" fillId="0" borderId="0"/>
    <xf numFmtId="0" fontId="95" fillId="0" borderId="0"/>
    <xf numFmtId="9" fontId="27" fillId="0" borderId="0" applyFont="0" applyFill="0" applyBorder="0" applyAlignment="0" applyProtection="0"/>
    <xf numFmtId="0" fontId="24" fillId="0" borderId="0"/>
    <xf numFmtId="0" fontId="95" fillId="0" borderId="0"/>
    <xf numFmtId="0" fontId="25" fillId="0" borderId="0"/>
    <xf numFmtId="0" fontId="96" fillId="0" borderId="0"/>
    <xf numFmtId="0" fontId="53" fillId="0" borderId="0"/>
    <xf numFmtId="0" fontId="23" fillId="0" borderId="0"/>
    <xf numFmtId="9" fontId="23" fillId="0" borderId="0" applyFont="0" applyFill="0" applyBorder="0" applyAlignment="0" applyProtection="0"/>
    <xf numFmtId="0" fontId="98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99" fillId="0" borderId="0"/>
    <xf numFmtId="165" fontId="52" fillId="0" borderId="0"/>
    <xf numFmtId="165" fontId="52" fillId="0" borderId="0"/>
    <xf numFmtId="0" fontId="101" fillId="0" borderId="0"/>
    <xf numFmtId="0" fontId="21" fillId="0" borderId="0"/>
    <xf numFmtId="9" fontId="21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175" fontId="52" fillId="0" borderId="0"/>
    <xf numFmtId="0" fontId="54" fillId="0" borderId="0"/>
    <xf numFmtId="175" fontId="52" fillId="0" borderId="0"/>
    <xf numFmtId="175" fontId="52" fillId="0" borderId="0"/>
    <xf numFmtId="0" fontId="39" fillId="0" borderId="0"/>
    <xf numFmtId="0" fontId="2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44" fontId="56" fillId="0" borderId="0" applyFont="0" applyFill="0" applyBorder="0" applyAlignment="0" applyProtection="0"/>
    <xf numFmtId="6" fontId="56" fillId="0" borderId="0" applyFont="0" applyFill="0" applyBorder="0" applyAlignment="0" applyProtection="0"/>
    <xf numFmtId="0" fontId="9" fillId="0" borderId="0"/>
    <xf numFmtId="0" fontId="53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85" fontId="52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56" fillId="0" borderId="0" applyFont="0" applyFill="0" applyBorder="0" applyAlignment="0" applyProtection="0"/>
    <xf numFmtId="6" fontId="5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56" fillId="0" borderId="0" applyFont="0" applyFill="0" applyBorder="0" applyAlignment="0" applyProtection="0"/>
    <xf numFmtId="6" fontId="56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56" fillId="0" borderId="0" applyFont="0" applyFill="0" applyBorder="0" applyAlignment="0" applyProtection="0"/>
    <xf numFmtId="6" fontId="56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56" fillId="0" borderId="0" applyFont="0" applyFill="0" applyBorder="0" applyAlignment="0" applyProtection="0"/>
    <xf numFmtId="6" fontId="56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56" fillId="0" borderId="0" applyFont="0" applyFill="0" applyBorder="0" applyAlignment="0" applyProtection="0"/>
    <xf numFmtId="6" fontId="5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09">
    <xf numFmtId="0" fontId="0" fillId="0" borderId="0" xfId="0"/>
    <xf numFmtId="0" fontId="64" fillId="0" borderId="0" xfId="343" applyFont="1" applyFill="1" applyAlignment="1">
      <alignment vertical="center"/>
    </xf>
    <xf numFmtId="0" fontId="65" fillId="0" borderId="0" xfId="343" applyFont="1" applyFill="1" applyAlignment="1">
      <alignment vertical="center"/>
    </xf>
    <xf numFmtId="0" fontId="64" fillId="0" borderId="0" xfId="343" applyFont="1" applyFill="1" applyAlignment="1" applyProtection="1">
      <alignment horizontal="centerContinuous" vertical="center"/>
      <protection locked="0"/>
    </xf>
    <xf numFmtId="0" fontId="65" fillId="0" borderId="0" xfId="343" applyFont="1" applyFill="1" applyAlignment="1">
      <alignment horizontal="centerContinuous" vertical="center"/>
    </xf>
    <xf numFmtId="168" fontId="65" fillId="0" borderId="0" xfId="343" applyNumberFormat="1" applyFont="1" applyFill="1" applyAlignment="1">
      <alignment horizontal="centerContinuous" vertical="center"/>
    </xf>
    <xf numFmtId="168" fontId="64" fillId="0" borderId="0" xfId="343" applyNumberFormat="1" applyFont="1" applyFill="1" applyAlignment="1">
      <alignment vertical="center"/>
    </xf>
    <xf numFmtId="168" fontId="64" fillId="0" borderId="0" xfId="343" applyNumberFormat="1" applyFont="1" applyFill="1" applyAlignment="1">
      <alignment horizontal="left" vertical="center"/>
    </xf>
    <xf numFmtId="0" fontId="64" fillId="0" borderId="0" xfId="343" applyFont="1" applyFill="1" applyAlignment="1">
      <alignment horizontal="left" vertical="center"/>
    </xf>
    <xf numFmtId="0" fontId="67" fillId="0" borderId="0" xfId="343" applyFont="1" applyFill="1" applyAlignment="1">
      <alignment horizontal="right" vertical="center"/>
    </xf>
    <xf numFmtId="0" fontId="70" fillId="0" borderId="10" xfId="343" applyFont="1" applyFill="1" applyBorder="1" applyAlignment="1">
      <alignment vertical="center"/>
    </xf>
    <xf numFmtId="0" fontId="70" fillId="0" borderId="11" xfId="343" applyFont="1" applyFill="1" applyBorder="1" applyAlignment="1">
      <alignment vertical="center"/>
    </xf>
    <xf numFmtId="0" fontId="67" fillId="0" borderId="11" xfId="343" applyFont="1" applyFill="1" applyBorder="1" applyAlignment="1">
      <alignment vertical="center"/>
    </xf>
    <xf numFmtId="0" fontId="71" fillId="0" borderId="12" xfId="343" applyFont="1" applyFill="1" applyBorder="1" applyAlignment="1">
      <alignment vertical="center"/>
    </xf>
    <xf numFmtId="0" fontId="71" fillId="0" borderId="13" xfId="343" applyFont="1" applyFill="1" applyBorder="1" applyAlignment="1">
      <alignment horizontal="left" vertical="center"/>
    </xf>
    <xf numFmtId="165" fontId="64" fillId="0" borderId="17" xfId="342" applyFont="1" applyFill="1" applyBorder="1" applyAlignment="1">
      <alignment horizontal="left" vertical="center"/>
    </xf>
    <xf numFmtId="0" fontId="65" fillId="0" borderId="18" xfId="343" applyFont="1" applyFill="1" applyBorder="1" applyAlignment="1">
      <alignment vertical="center"/>
    </xf>
    <xf numFmtId="0" fontId="65" fillId="0" borderId="0" xfId="343" applyFont="1" applyFill="1" applyBorder="1" applyAlignment="1">
      <alignment vertical="center"/>
    </xf>
    <xf numFmtId="0" fontId="71" fillId="0" borderId="0" xfId="343" applyFont="1" applyFill="1" applyBorder="1" applyAlignment="1">
      <alignment vertical="center"/>
    </xf>
    <xf numFmtId="0" fontId="71" fillId="0" borderId="19" xfId="343" applyFont="1" applyFill="1" applyBorder="1" applyAlignment="1">
      <alignment horizontal="left" vertical="center"/>
    </xf>
    <xf numFmtId="0" fontId="67" fillId="0" borderId="19" xfId="343" applyFont="1" applyFill="1" applyBorder="1" applyAlignment="1">
      <alignment horizontal="center" vertical="center"/>
    </xf>
    <xf numFmtId="0" fontId="72" fillId="0" borderId="0" xfId="343" applyFont="1" applyFill="1" applyBorder="1" applyAlignment="1" applyProtection="1">
      <alignment horizontal="left" vertical="center"/>
      <protection locked="0"/>
    </xf>
    <xf numFmtId="0" fontId="71" fillId="0" borderId="0" xfId="343" applyFont="1" applyFill="1" applyAlignment="1">
      <alignment vertical="center"/>
    </xf>
    <xf numFmtId="0" fontId="67" fillId="0" borderId="19" xfId="343" applyFont="1" applyFill="1" applyBorder="1" applyAlignment="1">
      <alignment horizontal="center" vertical="top"/>
    </xf>
    <xf numFmtId="0" fontId="67" fillId="0" borderId="21" xfId="343" applyFont="1" applyFill="1" applyBorder="1" applyAlignment="1">
      <alignment horizontal="left" vertical="center"/>
    </xf>
    <xf numFmtId="0" fontId="71" fillId="0" borderId="22" xfId="343" applyFont="1" applyFill="1" applyBorder="1" applyAlignment="1">
      <alignment vertical="center"/>
    </xf>
    <xf numFmtId="0" fontId="71" fillId="0" borderId="23" xfId="343" applyFont="1" applyFill="1" applyBorder="1" applyAlignment="1">
      <alignment vertical="center"/>
    </xf>
    <xf numFmtId="165" fontId="67" fillId="0" borderId="24" xfId="342" applyFont="1" applyFill="1" applyBorder="1" applyAlignment="1">
      <alignment vertical="center"/>
    </xf>
    <xf numFmtId="165" fontId="67" fillId="0" borderId="25" xfId="342" applyFont="1" applyFill="1" applyBorder="1" applyAlignment="1">
      <alignment vertical="center"/>
    </xf>
    <xf numFmtId="165" fontId="67" fillId="0" borderId="22" xfId="342" applyFont="1" applyFill="1" applyBorder="1" applyAlignment="1">
      <alignment vertical="center"/>
    </xf>
    <xf numFmtId="165" fontId="67" fillId="0" borderId="26" xfId="342" applyFont="1" applyFill="1" applyBorder="1" applyAlignment="1">
      <alignment vertical="center"/>
    </xf>
    <xf numFmtId="0" fontId="65" fillId="0" borderId="27" xfId="343" applyFont="1" applyFill="1" applyBorder="1" applyAlignment="1">
      <alignment vertical="center"/>
    </xf>
    <xf numFmtId="0" fontId="65" fillId="0" borderId="28" xfId="343" applyFont="1" applyFill="1" applyBorder="1" applyAlignment="1">
      <alignment vertical="center"/>
    </xf>
    <xf numFmtId="0" fontId="73" fillId="0" borderId="28" xfId="343" applyFont="1" applyFill="1" applyBorder="1" applyAlignment="1">
      <alignment horizontal="centerContinuous" vertical="center"/>
    </xf>
    <xf numFmtId="0" fontId="73" fillId="0" borderId="29" xfId="343" applyFont="1" applyFill="1" applyBorder="1" applyAlignment="1">
      <alignment horizontal="centerContinuous" vertical="center"/>
    </xf>
    <xf numFmtId="0" fontId="73" fillId="0" borderId="27" xfId="343" applyFont="1" applyFill="1" applyBorder="1" applyAlignment="1">
      <alignment horizontal="center" vertical="center"/>
    </xf>
    <xf numFmtId="165" fontId="69" fillId="0" borderId="30" xfId="342" applyFont="1" applyFill="1" applyBorder="1" applyAlignment="1">
      <alignment horizontal="center" vertical="center"/>
    </xf>
    <xf numFmtId="165" fontId="69" fillId="0" borderId="31" xfId="342" applyFont="1" applyFill="1" applyBorder="1" applyAlignment="1">
      <alignment horizontal="center" vertical="center"/>
    </xf>
    <xf numFmtId="165" fontId="69" fillId="0" borderId="32" xfId="342" applyFont="1" applyFill="1" applyBorder="1" applyAlignment="1">
      <alignment horizontal="center" vertical="center"/>
    </xf>
    <xf numFmtId="165" fontId="69" fillId="0" borderId="33" xfId="342" applyFont="1" applyFill="1" applyBorder="1" applyAlignment="1">
      <alignment horizontal="center" vertical="center"/>
    </xf>
    <xf numFmtId="165" fontId="69" fillId="0" borderId="34" xfId="342" applyFont="1" applyFill="1" applyBorder="1" applyAlignment="1">
      <alignment horizontal="center" vertical="center"/>
    </xf>
    <xf numFmtId="0" fontId="64" fillId="0" borderId="0" xfId="343" applyFont="1" applyFill="1" applyBorder="1" applyAlignment="1" applyProtection="1">
      <alignment horizontal="left"/>
    </xf>
    <xf numFmtId="0" fontId="67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65" fillId="0" borderId="0" xfId="343" applyFont="1" applyFill="1"/>
    <xf numFmtId="0" fontId="64" fillId="0" borderId="0" xfId="343" quotePrefix="1" applyFont="1" applyFill="1" applyBorder="1" applyAlignment="1" applyProtection="1">
      <alignment horizontal="left"/>
    </xf>
    <xf numFmtId="0" fontId="67" fillId="0" borderId="35" xfId="343" applyFont="1" applyFill="1" applyBorder="1" applyAlignment="1">
      <alignment horizontal="centerContinuous" vertical="center"/>
    </xf>
    <xf numFmtId="165" fontId="75" fillId="0" borderId="0" xfId="342" applyFont="1" applyFill="1" applyBorder="1" applyAlignment="1" applyProtection="1">
      <alignment horizontal="right"/>
    </xf>
    <xf numFmtId="0" fontId="65" fillId="0" borderId="36" xfId="343" applyFont="1" applyFill="1" applyBorder="1" applyAlignment="1">
      <alignment vertical="center"/>
    </xf>
    <xf numFmtId="0" fontId="65" fillId="0" borderId="29" xfId="343" applyFont="1" applyFill="1" applyBorder="1" applyAlignment="1">
      <alignment vertical="center"/>
    </xf>
    <xf numFmtId="0" fontId="64" fillId="0" borderId="29" xfId="343" quotePrefix="1" applyFont="1" applyFill="1" applyBorder="1" applyAlignment="1" applyProtection="1">
      <alignment horizontal="left"/>
    </xf>
    <xf numFmtId="0" fontId="65" fillId="0" borderId="18" xfId="343" quotePrefix="1" applyFont="1" applyFill="1" applyBorder="1" applyAlignment="1">
      <alignment horizontal="right"/>
    </xf>
    <xf numFmtId="0" fontId="65" fillId="0" borderId="0" xfId="343" applyFont="1" applyFill="1" applyBorder="1" applyAlignment="1"/>
    <xf numFmtId="1" fontId="65" fillId="0" borderId="0" xfId="343" applyNumberFormat="1" applyFont="1" applyFill="1" applyBorder="1"/>
    <xf numFmtId="0" fontId="70" fillId="0" borderId="14" xfId="343" applyFont="1" applyFill="1" applyBorder="1" applyAlignment="1">
      <alignment horizontal="centerContinuous"/>
    </xf>
    <xf numFmtId="172" fontId="76" fillId="0" borderId="0" xfId="343" applyNumberFormat="1" applyFont="1" applyFill="1" applyBorder="1" applyAlignment="1" applyProtection="1">
      <alignment vertical="center"/>
    </xf>
    <xf numFmtId="0" fontId="65" fillId="0" borderId="18" xfId="343" applyFont="1" applyFill="1" applyBorder="1" applyAlignment="1">
      <alignment horizontal="right"/>
    </xf>
    <xf numFmtId="0" fontId="70" fillId="0" borderId="35" xfId="343" applyFont="1" applyFill="1" applyBorder="1" applyAlignment="1">
      <alignment horizontal="centerContinuous"/>
    </xf>
    <xf numFmtId="0" fontId="65" fillId="0" borderId="36" xfId="343" applyFont="1" applyFill="1" applyBorder="1" applyAlignment="1">
      <alignment horizontal="right"/>
    </xf>
    <xf numFmtId="0" fontId="65" fillId="0" borderId="29" xfId="343" applyFont="1" applyFill="1" applyBorder="1" applyAlignment="1"/>
    <xf numFmtId="1" fontId="65" fillId="0" borderId="29" xfId="343" applyNumberFormat="1" applyFont="1" applyFill="1" applyBorder="1"/>
    <xf numFmtId="0" fontId="70" fillId="0" borderId="37" xfId="343" applyFont="1" applyFill="1" applyBorder="1" applyAlignment="1">
      <alignment horizontal="centerContinuous"/>
    </xf>
    <xf numFmtId="0" fontId="70" fillId="0" borderId="38" xfId="343" applyFont="1" applyFill="1" applyBorder="1" applyAlignment="1">
      <alignment horizontal="centerContinuous"/>
    </xf>
    <xf numFmtId="0" fontId="70" fillId="0" borderId="39" xfId="343" applyFont="1" applyFill="1" applyBorder="1" applyAlignment="1">
      <alignment horizontal="centerContinuous"/>
    </xf>
    <xf numFmtId="0" fontId="70" fillId="0" borderId="40" xfId="343" applyFont="1" applyFill="1" applyBorder="1" applyAlignment="1">
      <alignment horizontal="centerContinuous"/>
    </xf>
    <xf numFmtId="0" fontId="70" fillId="0" borderId="41" xfId="343" applyFont="1" applyFill="1" applyBorder="1" applyAlignment="1">
      <alignment horizontal="centerContinuous"/>
    </xf>
    <xf numFmtId="0" fontId="65" fillId="0" borderId="0" xfId="343" quotePrefix="1" applyFont="1" applyFill="1" applyBorder="1" applyAlignment="1"/>
    <xf numFmtId="0" fontId="66" fillId="0" borderId="0" xfId="343" applyFont="1" applyFill="1" applyBorder="1" applyAlignment="1"/>
    <xf numFmtId="0" fontId="66" fillId="0" borderId="18" xfId="343" applyFont="1" applyFill="1" applyBorder="1" applyAlignment="1">
      <alignment horizontal="right"/>
    </xf>
    <xf numFmtId="0" fontId="65" fillId="0" borderId="18" xfId="343" quotePrefix="1" applyNumberFormat="1" applyFont="1" applyFill="1" applyBorder="1" applyAlignment="1">
      <alignment horizontal="right"/>
    </xf>
    <xf numFmtId="0" fontId="65" fillId="0" borderId="18" xfId="343" quotePrefix="1" applyFont="1" applyFill="1" applyBorder="1" applyAlignment="1"/>
    <xf numFmtId="0" fontId="65" fillId="0" borderId="11" xfId="343" applyFont="1" applyFill="1" applyBorder="1" applyAlignment="1"/>
    <xf numFmtId="0" fontId="65" fillId="0" borderId="0" xfId="0" applyFont="1"/>
    <xf numFmtId="165" fontId="64" fillId="0" borderId="0" xfId="340" applyFont="1" applyAlignment="1" applyProtection="1">
      <alignment horizontal="left"/>
    </xf>
    <xf numFmtId="165" fontId="65" fillId="0" borderId="0" xfId="340" applyFont="1"/>
    <xf numFmtId="165" fontId="81" fillId="0" borderId="0" xfId="340" applyFont="1"/>
    <xf numFmtId="165" fontId="82" fillId="0" borderId="0" xfId="340" applyFont="1"/>
    <xf numFmtId="165" fontId="83" fillId="0" borderId="0" xfId="340" applyFont="1" applyAlignment="1" applyProtection="1">
      <alignment horizontal="centerContinuous"/>
    </xf>
    <xf numFmtId="165" fontId="82" fillId="0" borderId="0" xfId="340" applyFont="1" applyAlignment="1">
      <alignment horizontal="centerContinuous"/>
    </xf>
    <xf numFmtId="165" fontId="82" fillId="0" borderId="29" xfId="340" applyFont="1" applyBorder="1"/>
    <xf numFmtId="165" fontId="67" fillId="0" borderId="0" xfId="340" applyFont="1" applyAlignment="1" applyProtection="1">
      <alignment horizontal="right"/>
    </xf>
    <xf numFmtId="165" fontId="82" fillId="0" borderId="15" xfId="340" applyFont="1" applyBorder="1"/>
    <xf numFmtId="165" fontId="67" fillId="0" borderId="15" xfId="340" applyFont="1" applyBorder="1" applyAlignment="1">
      <alignment horizontal="center"/>
    </xf>
    <xf numFmtId="165" fontId="67" fillId="0" borderId="20" xfId="340" applyFont="1" applyBorder="1" applyAlignment="1">
      <alignment horizontal="center"/>
    </xf>
    <xf numFmtId="165" fontId="67" fillId="0" borderId="20" xfId="340" applyFont="1" applyBorder="1" applyAlignment="1" applyProtection="1">
      <alignment horizontal="center" vertical="center"/>
    </xf>
    <xf numFmtId="165" fontId="82" fillId="0" borderId="23" xfId="340" applyFont="1" applyBorder="1"/>
    <xf numFmtId="165" fontId="67" fillId="0" borderId="23" xfId="340" applyFont="1" applyBorder="1" applyAlignment="1" applyProtection="1">
      <alignment horizontal="center" vertical="center"/>
    </xf>
    <xf numFmtId="165" fontId="84" fillId="0" borderId="23" xfId="340" applyFont="1" applyBorder="1" applyAlignment="1">
      <alignment horizontal="center" vertical="center"/>
    </xf>
    <xf numFmtId="165" fontId="84" fillId="0" borderId="42" xfId="340" quotePrefix="1" applyFont="1" applyBorder="1" applyAlignment="1" applyProtection="1">
      <alignment horizontal="center" vertical="center"/>
    </xf>
    <xf numFmtId="165" fontId="82" fillId="0" borderId="0" xfId="340" applyFont="1" applyAlignment="1">
      <alignment horizontal="center" vertical="center"/>
    </xf>
    <xf numFmtId="165" fontId="82" fillId="0" borderId="0" xfId="340" applyFont="1" applyBorder="1"/>
    <xf numFmtId="4" fontId="82" fillId="0" borderId="0" xfId="340" applyNumberFormat="1" applyFont="1"/>
    <xf numFmtId="165" fontId="64" fillId="0" borderId="0" xfId="341" applyFont="1" applyAlignment="1" applyProtection="1">
      <alignment horizontal="left"/>
    </xf>
    <xf numFmtId="165" fontId="65" fillId="0" borderId="0" xfId="341" applyFont="1"/>
    <xf numFmtId="165" fontId="64" fillId="0" borderId="0" xfId="341" applyFont="1" applyAlignment="1" applyProtection="1">
      <alignment horizontal="centerContinuous"/>
    </xf>
    <xf numFmtId="165" fontId="65" fillId="0" borderId="0" xfId="341" applyFont="1" applyAlignment="1">
      <alignment horizontal="centerContinuous"/>
    </xf>
    <xf numFmtId="165" fontId="64" fillId="0" borderId="0" xfId="341" applyFont="1"/>
    <xf numFmtId="165" fontId="67" fillId="0" borderId="0" xfId="341" applyFont="1" applyAlignment="1" applyProtection="1">
      <alignment horizontal="right"/>
    </xf>
    <xf numFmtId="165" fontId="70" fillId="0" borderId="15" xfId="341" applyFont="1" applyBorder="1"/>
    <xf numFmtId="165" fontId="67" fillId="0" borderId="39" xfId="341" applyFont="1" applyBorder="1" applyAlignment="1">
      <alignment horizontal="center"/>
    </xf>
    <xf numFmtId="165" fontId="67" fillId="0" borderId="43" xfId="341" applyFont="1" applyBorder="1" applyAlignment="1">
      <alignment vertical="center"/>
    </xf>
    <xf numFmtId="165" fontId="67" fillId="0" borderId="20" xfId="341" applyFont="1" applyBorder="1" applyAlignment="1">
      <alignment horizontal="center"/>
    </xf>
    <xf numFmtId="165" fontId="67" fillId="0" borderId="38" xfId="341" applyFont="1" applyBorder="1" applyAlignment="1" applyProtection="1">
      <alignment horizontal="center" vertical="center"/>
    </xf>
    <xf numFmtId="165" fontId="67" fillId="0" borderId="35" xfId="341" applyFont="1" applyBorder="1" applyAlignment="1" applyProtection="1">
      <alignment horizontal="centerContinuous" vertical="center"/>
    </xf>
    <xf numFmtId="165" fontId="70" fillId="0" borderId="23" xfId="341" applyFont="1" applyBorder="1"/>
    <xf numFmtId="165" fontId="67" fillId="0" borderId="40" xfId="341" applyFont="1" applyBorder="1" applyAlignment="1">
      <alignment horizontal="center"/>
    </xf>
    <xf numFmtId="165" fontId="67" fillId="0" borderId="22" xfId="341" applyFont="1" applyBorder="1" applyAlignment="1">
      <alignment vertical="center"/>
    </xf>
    <xf numFmtId="165" fontId="69" fillId="0" borderId="23" xfId="341" applyFont="1" applyBorder="1" applyAlignment="1">
      <alignment horizontal="center" vertical="center"/>
    </xf>
    <xf numFmtId="165" fontId="69" fillId="0" borderId="40" xfId="341" quotePrefix="1" applyFont="1" applyBorder="1" applyAlignment="1" applyProtection="1">
      <alignment horizontal="center" vertical="center"/>
    </xf>
    <xf numFmtId="165" fontId="69" fillId="0" borderId="22" xfId="341" applyFont="1" applyBorder="1" applyAlignment="1" applyProtection="1">
      <alignment horizontal="center" vertical="center"/>
    </xf>
    <xf numFmtId="173" fontId="26" fillId="0" borderId="0" xfId="329" applyNumberFormat="1" applyFont="1"/>
    <xf numFmtId="165" fontId="65" fillId="0" borderId="0" xfId="341" applyFont="1" applyAlignment="1">
      <alignment horizontal="center" vertical="center"/>
    </xf>
    <xf numFmtId="165" fontId="64" fillId="0" borderId="15" xfId="341" applyFont="1" applyBorder="1" applyAlignment="1" applyProtection="1">
      <alignment horizontal="left"/>
    </xf>
    <xf numFmtId="1" fontId="65" fillId="0" borderId="20" xfId="341" applyNumberFormat="1" applyFont="1" applyBorder="1"/>
    <xf numFmtId="170" fontId="64" fillId="0" borderId="0" xfId="341" applyNumberFormat="1" applyFont="1"/>
    <xf numFmtId="170" fontId="65" fillId="0" borderId="0" xfId="341" applyNumberFormat="1" applyFont="1"/>
    <xf numFmtId="2" fontId="65" fillId="0" borderId="0" xfId="341" applyNumberFormat="1" applyFont="1"/>
    <xf numFmtId="1" fontId="65" fillId="0" borderId="23" xfId="341" applyNumberFormat="1" applyFont="1" applyBorder="1"/>
    <xf numFmtId="165" fontId="64" fillId="0" borderId="0" xfId="345" applyFont="1" applyFill="1" applyAlignment="1">
      <alignment horizontal="left" vertical="center"/>
    </xf>
    <xf numFmtId="165" fontId="64" fillId="0" borderId="0" xfId="345" applyFont="1" applyFill="1" applyAlignment="1">
      <alignment vertical="center"/>
    </xf>
    <xf numFmtId="165" fontId="65" fillId="0" borderId="0" xfId="345" applyFont="1" applyFill="1" applyAlignment="1">
      <alignment vertical="center"/>
    </xf>
    <xf numFmtId="165" fontId="64" fillId="0" borderId="0" xfId="345" applyFont="1" applyFill="1" applyAlignment="1" applyProtection="1">
      <alignment horizontal="centerContinuous" vertical="center"/>
      <protection locked="0"/>
    </xf>
    <xf numFmtId="165" fontId="64" fillId="0" borderId="0" xfId="345" applyFont="1" applyFill="1" applyAlignment="1">
      <alignment horizontal="centerContinuous" vertical="center"/>
    </xf>
    <xf numFmtId="165" fontId="64" fillId="0" borderId="0" xfId="345" applyFont="1" applyFill="1" applyBorder="1" applyAlignment="1">
      <alignment vertical="center"/>
    </xf>
    <xf numFmtId="165" fontId="67" fillId="0" borderId="0" xfId="345" applyFont="1" applyFill="1" applyAlignment="1">
      <alignment horizontal="right" vertical="center"/>
    </xf>
    <xf numFmtId="165" fontId="64" fillId="0" borderId="10" xfId="345" applyFont="1" applyFill="1" applyBorder="1" applyAlignment="1">
      <alignment vertical="center"/>
    </xf>
    <xf numFmtId="165" fontId="71" fillId="0" borderId="11" xfId="345" applyFont="1" applyFill="1" applyBorder="1" applyAlignment="1">
      <alignment vertical="center"/>
    </xf>
    <xf numFmtId="165" fontId="67" fillId="0" borderId="11" xfId="345" applyFont="1" applyFill="1" applyBorder="1" applyAlignment="1">
      <alignment vertical="center"/>
    </xf>
    <xf numFmtId="165" fontId="71" fillId="0" borderId="0" xfId="345" applyFont="1" applyFill="1" applyBorder="1" applyAlignment="1">
      <alignment horizontal="left" vertical="center"/>
    </xf>
    <xf numFmtId="165" fontId="71" fillId="0" borderId="18" xfId="345" applyFont="1" applyFill="1" applyBorder="1" applyAlignment="1">
      <alignment vertical="center"/>
    </xf>
    <xf numFmtId="165" fontId="71" fillId="0" borderId="0" xfId="345" applyFont="1" applyFill="1" applyBorder="1" applyAlignment="1">
      <alignment vertical="center"/>
    </xf>
    <xf numFmtId="165" fontId="72" fillId="0" borderId="0" xfId="345" applyFont="1" applyFill="1" applyBorder="1" applyAlignment="1" applyProtection="1">
      <alignment horizontal="left" vertical="center"/>
      <protection locked="0"/>
    </xf>
    <xf numFmtId="165" fontId="64" fillId="0" borderId="18" xfId="345" applyFont="1" applyFill="1" applyBorder="1" applyAlignment="1">
      <alignment horizontal="center" vertical="center"/>
    </xf>
    <xf numFmtId="165" fontId="64" fillId="0" borderId="0" xfId="345" applyFont="1" applyFill="1" applyBorder="1" applyAlignment="1">
      <alignment horizontal="center" vertical="center"/>
    </xf>
    <xf numFmtId="165" fontId="71" fillId="0" borderId="18" xfId="345" applyFont="1" applyFill="1" applyBorder="1" applyAlignment="1">
      <alignment horizontal="left" vertical="center"/>
    </xf>
    <xf numFmtId="165" fontId="71" fillId="0" borderId="35" xfId="345" applyFont="1" applyFill="1" applyBorder="1" applyAlignment="1">
      <alignment vertical="center"/>
    </xf>
    <xf numFmtId="165" fontId="67" fillId="0" borderId="24" xfId="342" applyFont="1" applyFill="1" applyBorder="1" applyAlignment="1">
      <alignment horizontal="centerContinuous" vertical="center"/>
    </xf>
    <xf numFmtId="165" fontId="69" fillId="0" borderId="27" xfId="344" applyFont="1" applyFill="1" applyBorder="1" applyAlignment="1">
      <alignment horizontal="centerContinuous" vertical="center"/>
    </xf>
    <xf numFmtId="165" fontId="69" fillId="0" borderId="28" xfId="344" applyFont="1" applyFill="1" applyBorder="1" applyAlignment="1">
      <alignment horizontal="centerContinuous" vertical="center"/>
    </xf>
    <xf numFmtId="165" fontId="69" fillId="0" borderId="45" xfId="344" applyFont="1" applyFill="1" applyBorder="1" applyAlignment="1">
      <alignment horizontal="centerContinuous" vertical="center"/>
    </xf>
    <xf numFmtId="165" fontId="69" fillId="0" borderId="34" xfId="342" applyFont="1" applyFill="1" applyBorder="1" applyAlignment="1">
      <alignment horizontal="centerContinuous" vertical="center"/>
    </xf>
    <xf numFmtId="165" fontId="64" fillId="0" borderId="18" xfId="345" applyFont="1" applyFill="1" applyBorder="1" applyAlignment="1" applyProtection="1">
      <alignment horizontal="left"/>
    </xf>
    <xf numFmtId="165" fontId="64" fillId="0" borderId="0" xfId="345" applyFont="1" applyFill="1" applyBorder="1" applyAlignment="1" applyProtection="1">
      <alignment horizontal="left"/>
    </xf>
    <xf numFmtId="165" fontId="67" fillId="0" borderId="35" xfId="345" applyFont="1" applyFill="1" applyBorder="1" applyAlignment="1">
      <alignment horizontal="centerContinuous" vertical="center"/>
    </xf>
    <xf numFmtId="165" fontId="65" fillId="0" borderId="0" xfId="345" applyFont="1" applyFill="1"/>
    <xf numFmtId="165" fontId="64" fillId="0" borderId="18" xfId="345" quotePrefix="1" applyFont="1" applyFill="1" applyBorder="1" applyAlignment="1" applyProtection="1">
      <alignment horizontal="left"/>
    </xf>
    <xf numFmtId="165" fontId="64" fillId="0" borderId="0" xfId="345" quotePrefix="1" applyFont="1" applyFill="1" applyBorder="1" applyAlignment="1" applyProtection="1">
      <alignment horizontal="left"/>
    </xf>
    <xf numFmtId="165" fontId="64" fillId="0" borderId="36" xfId="345" quotePrefix="1" applyFont="1" applyFill="1" applyBorder="1" applyAlignment="1" applyProtection="1">
      <alignment horizontal="left"/>
    </xf>
    <xf numFmtId="165" fontId="64" fillId="0" borderId="29" xfId="345" quotePrefix="1" applyFont="1" applyFill="1" applyBorder="1" applyAlignment="1" applyProtection="1">
      <alignment horizontal="left"/>
    </xf>
    <xf numFmtId="165" fontId="64" fillId="0" borderId="29" xfId="345" applyFont="1" applyFill="1" applyBorder="1" applyAlignment="1" applyProtection="1">
      <alignment horizontal="left"/>
    </xf>
    <xf numFmtId="165" fontId="67" fillId="0" borderId="37" xfId="345" applyFont="1" applyFill="1" applyBorder="1" applyAlignment="1">
      <alignment horizontal="centerContinuous" vertical="center"/>
    </xf>
    <xf numFmtId="165" fontId="65" fillId="0" borderId="18" xfId="345" quotePrefix="1" applyFont="1" applyFill="1" applyBorder="1" applyAlignment="1" applyProtection="1">
      <alignment horizontal="left"/>
    </xf>
    <xf numFmtId="165" fontId="65" fillId="0" borderId="0" xfId="345" quotePrefix="1" applyFont="1" applyFill="1" applyBorder="1" applyAlignment="1" applyProtection="1">
      <alignment horizontal="left"/>
    </xf>
    <xf numFmtId="1" fontId="65" fillId="0" borderId="0" xfId="345" applyNumberFormat="1" applyFont="1" applyFill="1" applyBorder="1"/>
    <xf numFmtId="165" fontId="70" fillId="0" borderId="38" xfId="345" applyFont="1" applyFill="1" applyBorder="1" applyAlignment="1">
      <alignment horizontal="centerContinuous"/>
    </xf>
    <xf numFmtId="165" fontId="65" fillId="0" borderId="36" xfId="345" quotePrefix="1" applyFont="1" applyFill="1" applyBorder="1" applyAlignment="1" applyProtection="1">
      <alignment horizontal="left"/>
    </xf>
    <xf numFmtId="165" fontId="65" fillId="0" borderId="29" xfId="345" quotePrefix="1" applyFont="1" applyFill="1" applyBorder="1" applyAlignment="1" applyProtection="1">
      <alignment horizontal="left"/>
    </xf>
    <xf numFmtId="165" fontId="70" fillId="0" borderId="40" xfId="345" applyFont="1" applyFill="1" applyBorder="1" applyAlignment="1">
      <alignment horizontal="centerContinuous"/>
    </xf>
    <xf numFmtId="165" fontId="65" fillId="0" borderId="0" xfId="345" applyFont="1" applyFill="1" applyBorder="1" applyAlignment="1">
      <alignment vertical="center"/>
    </xf>
    <xf numFmtId="1" fontId="65" fillId="0" borderId="11" xfId="345" applyNumberFormat="1" applyFont="1" applyFill="1" applyBorder="1"/>
    <xf numFmtId="165" fontId="70" fillId="0" borderId="39" xfId="345" applyFont="1" applyFill="1" applyBorder="1" applyAlignment="1">
      <alignment horizontal="centerContinuous"/>
    </xf>
    <xf numFmtId="165" fontId="65" fillId="0" borderId="18" xfId="345" applyFont="1" applyFill="1" applyBorder="1" applyAlignment="1" applyProtection="1">
      <alignment horizontal="left"/>
    </xf>
    <xf numFmtId="165" fontId="70" fillId="0" borderId="41" xfId="345" applyFont="1" applyFill="1" applyBorder="1" applyAlignment="1">
      <alignment horizontal="centerContinuous"/>
    </xf>
    <xf numFmtId="1" fontId="65" fillId="0" borderId="29" xfId="345" applyNumberFormat="1" applyFont="1" applyFill="1" applyBorder="1"/>
    <xf numFmtId="165" fontId="65" fillId="0" borderId="10" xfId="345" quotePrefix="1" applyFont="1" applyFill="1" applyBorder="1" applyAlignment="1" applyProtection="1">
      <alignment horizontal="left"/>
    </xf>
    <xf numFmtId="165" fontId="65" fillId="0" borderId="11" xfId="345" quotePrefix="1" applyFont="1" applyFill="1" applyBorder="1" applyAlignment="1" applyProtection="1">
      <alignment horizontal="left"/>
    </xf>
    <xf numFmtId="165" fontId="70" fillId="0" borderId="46" xfId="345" applyFont="1" applyFill="1" applyBorder="1" applyAlignment="1">
      <alignment horizontal="centerContinuous"/>
    </xf>
    <xf numFmtId="165" fontId="65" fillId="0" borderId="36" xfId="345" applyFont="1" applyFill="1" applyBorder="1" applyAlignment="1" applyProtection="1">
      <alignment horizontal="left"/>
    </xf>
    <xf numFmtId="165" fontId="65" fillId="0" borderId="29" xfId="345" applyFont="1" applyFill="1" applyBorder="1" applyAlignment="1" applyProtection="1">
      <alignment horizontal="left"/>
    </xf>
    <xf numFmtId="165" fontId="65" fillId="0" borderId="0" xfId="345" quotePrefix="1" applyFont="1" applyFill="1" applyBorder="1" applyAlignment="1" applyProtection="1">
      <alignment horizontal="left"/>
      <protection locked="0"/>
    </xf>
    <xf numFmtId="165" fontId="65" fillId="0" borderId="0" xfId="345" applyFont="1" applyFill="1" applyBorder="1" applyAlignment="1" applyProtection="1">
      <alignment horizontal="left"/>
      <protection locked="0"/>
    </xf>
    <xf numFmtId="165" fontId="65" fillId="0" borderId="29" xfId="345" quotePrefix="1" applyFont="1" applyFill="1" applyBorder="1" applyAlignment="1" applyProtection="1">
      <alignment horizontal="left"/>
      <protection locked="0"/>
    </xf>
    <xf numFmtId="165" fontId="87" fillId="0" borderId="0" xfId="345" applyFont="1" applyFill="1" applyAlignment="1">
      <alignment vertical="center"/>
    </xf>
    <xf numFmtId="1" fontId="65" fillId="0" borderId="10" xfId="343" applyNumberFormat="1" applyFont="1" applyFill="1" applyBorder="1"/>
    <xf numFmtId="171" fontId="76" fillId="0" borderId="0" xfId="343" applyNumberFormat="1" applyFont="1" applyFill="1" applyBorder="1" applyAlignment="1" applyProtection="1">
      <alignment horizontal="right" vertical="center"/>
    </xf>
    <xf numFmtId="171" fontId="76" fillId="0" borderId="29" xfId="343" applyNumberFormat="1" applyFont="1" applyFill="1" applyBorder="1" applyAlignment="1" applyProtection="1">
      <alignment horizontal="right" vertical="center"/>
    </xf>
    <xf numFmtId="165" fontId="64" fillId="0" borderId="0" xfId="339" applyFont="1" applyAlignment="1" applyProtection="1">
      <alignment horizontal="left"/>
    </xf>
    <xf numFmtId="0" fontId="64" fillId="0" borderId="0" xfId="449" applyFont="1" applyAlignment="1"/>
    <xf numFmtId="3" fontId="65" fillId="0" borderId="0" xfId="449" applyNumberFormat="1" applyFont="1" applyAlignment="1"/>
    <xf numFmtId="3" fontId="65" fillId="0" borderId="0" xfId="449" applyNumberFormat="1" applyFont="1"/>
    <xf numFmtId="0" fontId="53" fillId="0" borderId="0" xfId="449" applyFont="1"/>
    <xf numFmtId="0" fontId="65" fillId="0" borderId="0" xfId="449" quotePrefix="1" applyFont="1" applyAlignment="1"/>
    <xf numFmtId="0" fontId="64" fillId="0" borderId="0" xfId="449" applyFont="1" applyAlignment="1">
      <alignment horizontal="centerContinuous" vertical="center"/>
    </xf>
    <xf numFmtId="0" fontId="65" fillId="0" borderId="0" xfId="449" quotePrefix="1" applyFont="1" applyAlignment="1">
      <alignment horizontal="centerContinuous"/>
    </xf>
    <xf numFmtId="3" fontId="65" fillId="0" borderId="0" xfId="449" applyNumberFormat="1" applyFont="1" applyAlignment="1">
      <alignment horizontal="centerContinuous"/>
    </xf>
    <xf numFmtId="0" fontId="65" fillId="0" borderId="0" xfId="449" applyFont="1"/>
    <xf numFmtId="3" fontId="65" fillId="0" borderId="29" xfId="449" applyNumberFormat="1" applyFont="1" applyBorder="1"/>
    <xf numFmtId="3" fontId="64" fillId="0" borderId="0" xfId="449" applyNumberFormat="1" applyFont="1" applyAlignment="1">
      <alignment horizontal="centerContinuous"/>
    </xf>
    <xf numFmtId="3" fontId="67" fillId="0" borderId="0" xfId="449" applyNumberFormat="1" applyFont="1" applyAlignment="1">
      <alignment horizontal="centerContinuous"/>
    </xf>
    <xf numFmtId="0" fontId="70" fillId="0" borderId="15" xfId="449" applyFont="1" applyBorder="1"/>
    <xf numFmtId="0" fontId="67" fillId="0" borderId="15" xfId="449" applyFont="1" applyBorder="1" applyAlignment="1">
      <alignment horizontal="centerContinuous" vertical="top"/>
    </xf>
    <xf numFmtId="3" fontId="67" fillId="0" borderId="29" xfId="449" applyNumberFormat="1" applyFont="1" applyBorder="1" applyAlignment="1">
      <alignment horizontal="centerContinuous" vertical="top"/>
    </xf>
    <xf numFmtId="3" fontId="67" fillId="0" borderId="28" xfId="449" applyNumberFormat="1" applyFont="1" applyBorder="1" applyAlignment="1">
      <alignment horizontal="centerContinuous"/>
    </xf>
    <xf numFmtId="3" fontId="67" fillId="0" borderId="45" xfId="449" applyNumberFormat="1" applyFont="1" applyBorder="1" applyAlignment="1">
      <alignment horizontal="centerContinuous"/>
    </xf>
    <xf numFmtId="3" fontId="67" fillId="0" borderId="28" xfId="449" applyNumberFormat="1" applyFont="1" applyBorder="1" applyAlignment="1">
      <alignment horizontal="centerContinuous" vertical="top"/>
    </xf>
    <xf numFmtId="0" fontId="67" fillId="0" borderId="20" xfId="449" applyFont="1" applyBorder="1" applyAlignment="1">
      <alignment horizontal="center"/>
    </xf>
    <xf numFmtId="0" fontId="67" fillId="0" borderId="20" xfId="449" applyFont="1" applyBorder="1" applyAlignment="1">
      <alignment horizontal="centerContinuous"/>
    </xf>
    <xf numFmtId="3" fontId="67" fillId="0" borderId="35" xfId="449" applyNumberFormat="1" applyFont="1" applyBorder="1" applyAlignment="1">
      <alignment horizontal="center"/>
    </xf>
    <xf numFmtId="3" fontId="67" fillId="0" borderId="35" xfId="449" quotePrefix="1" applyNumberFormat="1" applyFont="1" applyBorder="1" applyAlignment="1">
      <alignment horizontal="center"/>
    </xf>
    <xf numFmtId="0" fontId="67" fillId="0" borderId="23" xfId="449" applyFont="1" applyBorder="1"/>
    <xf numFmtId="0" fontId="67" fillId="0" borderId="23" xfId="449" applyFont="1" applyBorder="1" applyAlignment="1">
      <alignment horizontal="centerContinuous"/>
    </xf>
    <xf numFmtId="0" fontId="71" fillId="0" borderId="0" xfId="449" applyFont="1"/>
    <xf numFmtId="0" fontId="69" fillId="0" borderId="23" xfId="449" quotePrefix="1" applyFont="1" applyBorder="1" applyAlignment="1">
      <alignment horizontal="center" vertical="center"/>
    </xf>
    <xf numFmtId="0" fontId="69" fillId="0" borderId="42" xfId="449" quotePrefix="1" applyFont="1" applyBorder="1" applyAlignment="1">
      <alignment horizontal="center" vertical="center"/>
    </xf>
    <xf numFmtId="3" fontId="69" fillId="0" borderId="45" xfId="449" quotePrefix="1" applyNumberFormat="1" applyFont="1" applyBorder="1" applyAlignment="1">
      <alignment horizontal="center" vertical="center"/>
    </xf>
    <xf numFmtId="0" fontId="53" fillId="0" borderId="0" xfId="449" applyFont="1" applyAlignment="1">
      <alignment horizontal="center" vertical="center"/>
    </xf>
    <xf numFmtId="0" fontId="64" fillId="0" borderId="23" xfId="449" applyFont="1" applyBorder="1"/>
    <xf numFmtId="0" fontId="64" fillId="0" borderId="42" xfId="449" applyFont="1" applyBorder="1"/>
    <xf numFmtId="3" fontId="71" fillId="0" borderId="0" xfId="449" applyNumberFormat="1" applyFont="1" applyBorder="1"/>
    <xf numFmtId="0" fontId="64" fillId="0" borderId="15" xfId="449" applyFont="1" applyBorder="1"/>
    <xf numFmtId="0" fontId="64" fillId="0" borderId="23" xfId="449" quotePrefix="1" applyFont="1" applyBorder="1"/>
    <xf numFmtId="0" fontId="64" fillId="0" borderId="20" xfId="449" applyFont="1" applyBorder="1"/>
    <xf numFmtId="0" fontId="65" fillId="0" borderId="20" xfId="449" quotePrefix="1" applyFont="1" applyBorder="1"/>
    <xf numFmtId="0" fontId="70" fillId="0" borderId="20" xfId="449" quotePrefix="1" applyFont="1" applyBorder="1"/>
    <xf numFmtId="0" fontId="65" fillId="0" borderId="23" xfId="449" applyFont="1" applyBorder="1"/>
    <xf numFmtId="165" fontId="71" fillId="0" borderId="0" xfId="339" applyFont="1" applyAlignment="1" applyProtection="1">
      <alignment horizontal="left"/>
    </xf>
    <xf numFmtId="165" fontId="53" fillId="0" borderId="0" xfId="339" applyFont="1"/>
    <xf numFmtId="165" fontId="64" fillId="0" borderId="0" xfId="339" applyFont="1" applyAlignment="1" applyProtection="1">
      <alignment horizontal="centerContinuous"/>
    </xf>
    <xf numFmtId="165" fontId="71" fillId="0" borderId="0" xfId="339" applyFont="1" applyAlignment="1" applyProtection="1">
      <alignment horizontal="centerContinuous"/>
    </xf>
    <xf numFmtId="165" fontId="67" fillId="0" borderId="0" xfId="339" applyFont="1" applyAlignment="1" applyProtection="1">
      <alignment horizontal="right"/>
    </xf>
    <xf numFmtId="165" fontId="65" fillId="0" borderId="16" xfId="339" applyFont="1" applyBorder="1"/>
    <xf numFmtId="0" fontId="64" fillId="0" borderId="0" xfId="449" quotePrefix="1" applyFont="1" applyFill="1" applyBorder="1"/>
    <xf numFmtId="165" fontId="71" fillId="0" borderId="0" xfId="339" applyFont="1" applyFill="1"/>
    <xf numFmtId="165" fontId="53" fillId="0" borderId="0" xfId="339" applyFont="1" applyFill="1"/>
    <xf numFmtId="165" fontId="67" fillId="0" borderId="21" xfId="339" applyFont="1" applyBorder="1" applyAlignment="1" applyProtection="1">
      <alignment horizontal="center"/>
    </xf>
    <xf numFmtId="165" fontId="67" fillId="0" borderId="17" xfId="339" applyFont="1" applyBorder="1" applyAlignment="1" applyProtection="1">
      <alignment horizontal="center"/>
    </xf>
    <xf numFmtId="165" fontId="67" fillId="0" borderId="35" xfId="339" applyFont="1" applyBorder="1" applyAlignment="1" applyProtection="1">
      <alignment horizontal="center"/>
    </xf>
    <xf numFmtId="165" fontId="67" fillId="0" borderId="35" xfId="339" applyFont="1" applyBorder="1" applyAlignment="1" applyProtection="1">
      <alignment horizontal="left"/>
    </xf>
    <xf numFmtId="165" fontId="67" fillId="0" borderId="15" xfId="339" applyFont="1" applyBorder="1" applyAlignment="1" applyProtection="1">
      <alignment horizontal="left"/>
    </xf>
    <xf numFmtId="165" fontId="64" fillId="0" borderId="25" xfId="339" applyFont="1" applyBorder="1"/>
    <xf numFmtId="165" fontId="67" fillId="0" borderId="26" xfId="339" applyFont="1" applyBorder="1" applyAlignment="1">
      <alignment horizontal="center"/>
    </xf>
    <xf numFmtId="0" fontId="67" fillId="0" borderId="22" xfId="339" quotePrefix="1" applyNumberFormat="1" applyFont="1" applyBorder="1" applyAlignment="1" applyProtection="1">
      <alignment horizontal="center"/>
    </xf>
    <xf numFmtId="165" fontId="67" fillId="0" borderId="23" xfId="339" quotePrefix="1" applyFont="1" applyBorder="1" applyAlignment="1" applyProtection="1">
      <alignment horizontal="center"/>
    </xf>
    <xf numFmtId="165" fontId="69" fillId="0" borderId="55" xfId="339" applyFont="1" applyBorder="1" applyAlignment="1" applyProtection="1">
      <alignment horizontal="center" vertical="center"/>
    </xf>
    <xf numFmtId="165" fontId="69" fillId="0" borderId="40" xfId="339" applyFont="1" applyBorder="1" applyAlignment="1" applyProtection="1">
      <alignment horizontal="center" vertical="center"/>
    </xf>
    <xf numFmtId="165" fontId="69" fillId="0" borderId="26" xfId="339" applyFont="1" applyBorder="1" applyAlignment="1" applyProtection="1">
      <alignment horizontal="center" vertical="center"/>
    </xf>
    <xf numFmtId="165" fontId="69" fillId="0" borderId="22" xfId="339" applyFont="1" applyBorder="1" applyAlignment="1" applyProtection="1">
      <alignment horizontal="center" vertical="center"/>
    </xf>
    <xf numFmtId="165" fontId="69" fillId="0" borderId="0" xfId="339" applyFont="1"/>
    <xf numFmtId="165" fontId="64" fillId="0" borderId="0" xfId="339" applyFont="1" applyFill="1"/>
    <xf numFmtId="165" fontId="73" fillId="0" borderId="0" xfId="339" applyFont="1" applyFill="1"/>
    <xf numFmtId="165" fontId="69" fillId="0" borderId="0" xfId="339" applyFont="1" applyFill="1"/>
    <xf numFmtId="165" fontId="65" fillId="0" borderId="21" xfId="339" quotePrefix="1" applyFont="1" applyBorder="1" applyAlignment="1" applyProtection="1">
      <alignment horizontal="left"/>
    </xf>
    <xf numFmtId="165" fontId="64" fillId="0" borderId="0" xfId="339" quotePrefix="1" applyFont="1" applyFill="1" applyBorder="1" applyAlignment="1" applyProtection="1">
      <alignment horizontal="left"/>
    </xf>
    <xf numFmtId="165" fontId="71" fillId="0" borderId="0" xfId="339" applyFont="1"/>
    <xf numFmtId="165" fontId="65" fillId="0" borderId="25" xfId="339" applyFont="1" applyBorder="1"/>
    <xf numFmtId="165" fontId="64" fillId="0" borderId="0" xfId="339" applyFont="1"/>
    <xf numFmtId="0" fontId="89" fillId="0" borderId="0" xfId="0" applyFont="1" applyAlignment="1"/>
    <xf numFmtId="0" fontId="85" fillId="0" borderId="0" xfId="0" applyFont="1"/>
    <xf numFmtId="0" fontId="92" fillId="0" borderId="0" xfId="0" applyFont="1"/>
    <xf numFmtId="165" fontId="64" fillId="0" borderId="0" xfId="451" applyFont="1" applyAlignment="1">
      <alignment horizontal="centerContinuous"/>
    </xf>
    <xf numFmtId="165" fontId="65" fillId="0" borderId="0" xfId="451" applyFont="1" applyAlignment="1">
      <alignment horizontal="centerContinuous"/>
    </xf>
    <xf numFmtId="165" fontId="65" fillId="0" borderId="0" xfId="451" applyFont="1" applyAlignment="1"/>
    <xf numFmtId="165" fontId="65" fillId="0" borderId="0" xfId="451" applyFont="1"/>
    <xf numFmtId="165" fontId="65" fillId="0" borderId="0" xfId="451" applyFont="1" applyAlignment="1" applyProtection="1">
      <alignment horizontal="centerContinuous"/>
    </xf>
    <xf numFmtId="165" fontId="65" fillId="0" borderId="0" xfId="451" applyFont="1" applyAlignment="1">
      <alignment horizontal="right"/>
    </xf>
    <xf numFmtId="165" fontId="65" fillId="0" borderId="0" xfId="451" applyFont="1" applyAlignment="1" applyProtection="1">
      <alignment horizontal="right"/>
    </xf>
    <xf numFmtId="165" fontId="64" fillId="0" borderId="0" xfId="451" applyFont="1" applyAlignment="1" applyProtection="1">
      <alignment horizontal="left"/>
    </xf>
    <xf numFmtId="165" fontId="65" fillId="0" borderId="0" xfId="451" applyFont="1" applyAlignment="1" applyProtection="1">
      <alignment horizontal="left"/>
    </xf>
    <xf numFmtId="0" fontId="65" fillId="0" borderId="0" xfId="0" applyFont="1" applyAlignment="1" applyProtection="1">
      <alignment horizontal="right"/>
    </xf>
    <xf numFmtId="0" fontId="65" fillId="0" borderId="0" xfId="0" applyFont="1" applyAlignment="1" applyProtection="1">
      <alignment horizontal="left"/>
    </xf>
    <xf numFmtId="165" fontId="64" fillId="0" borderId="0" xfId="451" applyFont="1"/>
    <xf numFmtId="0" fontId="83" fillId="0" borderId="0" xfId="0" applyFont="1" applyAlignment="1" applyProtection="1">
      <alignment horizontal="left"/>
    </xf>
    <xf numFmtId="0" fontId="82" fillId="0" borderId="0" xfId="0" applyFont="1"/>
    <xf numFmtId="165" fontId="65" fillId="0" borderId="0" xfId="451" applyFont="1" applyFill="1"/>
    <xf numFmtId="0" fontId="65" fillId="0" borderId="0" xfId="0" applyFont="1" applyFill="1" applyAlignment="1" applyProtection="1">
      <alignment horizontal="right"/>
    </xf>
    <xf numFmtId="0" fontId="83" fillId="0" borderId="0" xfId="0" applyFont="1"/>
    <xf numFmtId="0" fontId="82" fillId="0" borderId="0" xfId="0" applyFont="1" applyAlignment="1" applyProtection="1">
      <alignment horizontal="left"/>
    </xf>
    <xf numFmtId="165" fontId="82" fillId="0" borderId="0" xfId="451" applyFont="1"/>
    <xf numFmtId="0" fontId="82" fillId="0" borderId="0" xfId="0" applyFont="1" applyAlignment="1" applyProtection="1">
      <alignment horizontal="right"/>
    </xf>
    <xf numFmtId="0" fontId="83" fillId="0" borderId="0" xfId="0" applyFont="1" applyFill="1" applyAlignment="1" applyProtection="1">
      <alignment horizontal="left"/>
    </xf>
    <xf numFmtId="171" fontId="74" fillId="0" borderId="0" xfId="343" applyNumberFormat="1" applyFont="1" applyFill="1" applyBorder="1" applyAlignment="1" applyProtection="1">
      <alignment horizontal="right" vertical="center"/>
    </xf>
    <xf numFmtId="171" fontId="74" fillId="0" borderId="35" xfId="343" applyNumberFormat="1" applyFont="1" applyFill="1" applyBorder="1" applyAlignment="1" applyProtection="1">
      <alignment horizontal="right" vertical="center"/>
    </xf>
    <xf numFmtId="171" fontId="74" fillId="0" borderId="29" xfId="343" applyNumberFormat="1" applyFont="1" applyFill="1" applyBorder="1" applyAlignment="1" applyProtection="1">
      <alignment horizontal="right" vertical="center"/>
    </xf>
    <xf numFmtId="171" fontId="74" fillId="0" borderId="37" xfId="343" applyNumberFormat="1" applyFont="1" applyFill="1" applyBorder="1" applyAlignment="1" applyProtection="1">
      <alignment horizontal="right" vertical="center"/>
    </xf>
    <xf numFmtId="171" fontId="76" fillId="0" borderId="35" xfId="343" applyNumberFormat="1" applyFont="1" applyFill="1" applyBorder="1" applyAlignment="1" applyProtection="1">
      <alignment horizontal="right" vertical="center"/>
    </xf>
    <xf numFmtId="171" fontId="76" fillId="0" borderId="37" xfId="343" applyNumberFormat="1" applyFont="1" applyFill="1" applyBorder="1" applyAlignment="1" applyProtection="1">
      <alignment horizontal="right" vertical="center"/>
    </xf>
    <xf numFmtId="171" fontId="76" fillId="0" borderId="36" xfId="343" applyNumberFormat="1" applyFont="1" applyFill="1" applyBorder="1" applyAlignment="1" applyProtection="1">
      <alignment horizontal="right" vertical="center"/>
    </xf>
    <xf numFmtId="167" fontId="65" fillId="0" borderId="0" xfId="449" applyNumberFormat="1" applyFont="1" applyFill="1" applyBorder="1"/>
    <xf numFmtId="0" fontId="53" fillId="0" borderId="0" xfId="449" applyFont="1" applyFill="1" applyBorder="1"/>
    <xf numFmtId="165" fontId="82" fillId="0" borderId="0" xfId="340" applyFont="1" applyFill="1" applyBorder="1"/>
    <xf numFmtId="165" fontId="53" fillId="0" borderId="0" xfId="339" applyFont="1" applyFill="1" applyBorder="1"/>
    <xf numFmtId="167" fontId="65" fillId="0" borderId="22" xfId="0" applyNumberFormat="1" applyFont="1" applyFill="1" applyBorder="1" applyProtection="1"/>
    <xf numFmtId="165" fontId="67" fillId="0" borderId="56" xfId="340" quotePrefix="1" applyFont="1" applyBorder="1" applyAlignment="1" applyProtection="1">
      <alignment horizontal="center" vertical="center"/>
    </xf>
    <xf numFmtId="165" fontId="67" fillId="0" borderId="57" xfId="340" applyFont="1" applyBorder="1" applyAlignment="1" applyProtection="1">
      <alignment horizontal="center" vertical="center"/>
    </xf>
    <xf numFmtId="165" fontId="67" fillId="0" borderId="44" xfId="340" applyFont="1" applyBorder="1" applyAlignment="1">
      <alignment horizontal="center" vertical="center"/>
    </xf>
    <xf numFmtId="165" fontId="64" fillId="0" borderId="0" xfId="466" applyFont="1" applyAlignment="1">
      <alignment horizontal="left"/>
    </xf>
    <xf numFmtId="165" fontId="70" fillId="0" borderId="0" xfId="467" applyFont="1"/>
    <xf numFmtId="165" fontId="67" fillId="0" borderId="0" xfId="467" applyFont="1" applyAlignment="1">
      <alignment horizontal="centerContinuous"/>
    </xf>
    <xf numFmtId="165" fontId="70" fillId="0" borderId="0" xfId="467" applyFont="1" applyAlignment="1">
      <alignment horizontal="centerContinuous"/>
    </xf>
    <xf numFmtId="165" fontId="70" fillId="0" borderId="47" xfId="467" applyFont="1" applyBorder="1"/>
    <xf numFmtId="165" fontId="67" fillId="0" borderId="12" xfId="467" applyFont="1" applyBorder="1"/>
    <xf numFmtId="165" fontId="67" fillId="0" borderId="15" xfId="467" applyFont="1" applyBorder="1" applyAlignment="1" applyProtection="1">
      <alignment horizontal="center"/>
    </xf>
    <xf numFmtId="165" fontId="67" fillId="0" borderId="17" xfId="467" applyFont="1" applyBorder="1" applyAlignment="1" applyProtection="1">
      <alignment horizontal="center"/>
    </xf>
    <xf numFmtId="165" fontId="70" fillId="0" borderId="18" xfId="467" applyFont="1" applyBorder="1"/>
    <xf numFmtId="165" fontId="67" fillId="0" borderId="0" xfId="467" applyFont="1" applyBorder="1" applyAlignment="1" applyProtection="1">
      <alignment horizontal="centerContinuous"/>
    </xf>
    <xf numFmtId="165" fontId="67" fillId="0" borderId="20" xfId="467" applyFont="1" applyBorder="1" applyAlignment="1" applyProtection="1">
      <alignment horizontal="center"/>
    </xf>
    <xf numFmtId="165" fontId="70" fillId="0" borderId="58" xfId="467" applyFont="1" applyBorder="1"/>
    <xf numFmtId="165" fontId="67" fillId="0" borderId="24" xfId="467" applyFont="1" applyBorder="1"/>
    <xf numFmtId="165" fontId="69" fillId="0" borderId="42" xfId="467" applyFont="1" applyBorder="1" applyAlignment="1" applyProtection="1">
      <alignment horizontal="center" vertical="center"/>
    </xf>
    <xf numFmtId="165" fontId="69" fillId="0" borderId="45" xfId="467" applyFont="1" applyBorder="1" applyAlignment="1" applyProtection="1">
      <alignment horizontal="center" vertical="center"/>
    </xf>
    <xf numFmtId="165" fontId="69" fillId="0" borderId="0" xfId="467" applyFont="1" applyBorder="1" applyAlignment="1">
      <alignment horizontal="centerContinuous"/>
    </xf>
    <xf numFmtId="165" fontId="65" fillId="0" borderId="19" xfId="467" quotePrefix="1" applyFont="1" applyBorder="1" applyAlignment="1" applyProtection="1">
      <alignment horizontal="left"/>
    </xf>
    <xf numFmtId="165" fontId="65" fillId="0" borderId="0" xfId="467" quotePrefix="1" applyFont="1" applyBorder="1" applyAlignment="1" applyProtection="1">
      <alignment horizontal="left"/>
    </xf>
    <xf numFmtId="167" fontId="65" fillId="25" borderId="23" xfId="467" applyNumberFormat="1" applyFont="1" applyFill="1" applyBorder="1" applyAlignment="1" applyProtection="1">
      <alignment horizontal="right"/>
    </xf>
    <xf numFmtId="167" fontId="65" fillId="0" borderId="29" xfId="467" applyNumberFormat="1" applyFont="1" applyFill="1" applyBorder="1" applyAlignment="1" applyProtection="1">
      <alignment horizontal="right"/>
    </xf>
    <xf numFmtId="167" fontId="65" fillId="0" borderId="26" xfId="467" applyNumberFormat="1" applyFont="1" applyFill="1" applyBorder="1" applyAlignment="1" applyProtection="1">
      <alignment horizontal="right"/>
    </xf>
    <xf numFmtId="165" fontId="70" fillId="0" borderId="0" xfId="467" applyFont="1" applyBorder="1" applyAlignment="1" applyProtection="1">
      <alignment horizontal="left"/>
    </xf>
    <xf numFmtId="167" fontId="70" fillId="0" borderId="0" xfId="467" applyNumberFormat="1" applyFont="1" applyBorder="1" applyAlignment="1" applyProtection="1">
      <alignment horizontal="left"/>
    </xf>
    <xf numFmtId="167" fontId="70" fillId="0" borderId="0" xfId="467" applyNumberFormat="1" applyFont="1" applyBorder="1" applyProtection="1"/>
    <xf numFmtId="165" fontId="70" fillId="0" borderId="0" xfId="467" quotePrefix="1" applyFont="1" applyBorder="1" applyAlignment="1" applyProtection="1">
      <alignment horizontal="left"/>
    </xf>
    <xf numFmtId="0" fontId="0" fillId="0" borderId="0" xfId="0" applyFill="1"/>
    <xf numFmtId="0" fontId="102" fillId="0" borderId="0" xfId="0" applyFont="1" applyFill="1"/>
    <xf numFmtId="171" fontId="74" fillId="0" borderId="20" xfId="340" applyNumberFormat="1" applyFont="1" applyFill="1" applyBorder="1" applyAlignment="1" applyProtection="1">
      <alignment horizontal="right"/>
    </xf>
    <xf numFmtId="165" fontId="84" fillId="0" borderId="34" xfId="340" quotePrefix="1" applyFont="1" applyBorder="1" applyAlignment="1" applyProtection="1">
      <alignment horizontal="center" vertical="center"/>
    </xf>
    <xf numFmtId="165" fontId="69" fillId="0" borderId="34" xfId="341" quotePrefix="1" applyFont="1" applyBorder="1" applyAlignment="1" applyProtection="1">
      <alignment horizontal="center" vertical="center"/>
    </xf>
    <xf numFmtId="165" fontId="67" fillId="0" borderId="43" xfId="341" applyFont="1" applyBorder="1" applyAlignment="1" applyProtection="1">
      <alignment horizontal="center" vertical="center"/>
    </xf>
    <xf numFmtId="165" fontId="67" fillId="0" borderId="20" xfId="341" applyFont="1" applyBorder="1" applyAlignment="1" applyProtection="1">
      <alignment horizontal="center" vertical="center"/>
    </xf>
    <xf numFmtId="165" fontId="67" fillId="0" borderId="22" xfId="341" quotePrefix="1" applyFont="1" applyBorder="1" applyAlignment="1" applyProtection="1">
      <alignment horizontal="center" vertical="center"/>
    </xf>
    <xf numFmtId="165" fontId="103" fillId="0" borderId="0" xfId="342" applyFont="1" applyFill="1" applyAlignment="1">
      <alignment vertical="center"/>
    </xf>
    <xf numFmtId="165" fontId="70" fillId="0" borderId="0" xfId="342" applyFont="1" applyFill="1" applyAlignment="1">
      <alignment vertical="center"/>
    </xf>
    <xf numFmtId="165" fontId="69" fillId="0" borderId="27" xfId="467" applyFont="1" applyBorder="1" applyAlignment="1" applyProtection="1">
      <alignment horizontal="center" vertical="center"/>
    </xf>
    <xf numFmtId="165" fontId="67" fillId="0" borderId="18" xfId="467" applyFont="1" applyBorder="1" applyAlignment="1" applyProtection="1">
      <alignment horizontal="center"/>
    </xf>
    <xf numFmtId="165" fontId="67" fillId="0" borderId="17" xfId="467" applyFont="1" applyBorder="1" applyAlignment="1" applyProtection="1">
      <alignment horizontal="centerContinuous"/>
    </xf>
    <xf numFmtId="165" fontId="67" fillId="0" borderId="20" xfId="467" applyFont="1" applyBorder="1" applyAlignment="1" applyProtection="1">
      <alignment horizontal="centerContinuous"/>
    </xf>
    <xf numFmtId="167" fontId="65" fillId="0" borderId="23" xfId="467" applyNumberFormat="1" applyFont="1" applyFill="1" applyBorder="1" applyProtection="1"/>
    <xf numFmtId="165" fontId="67" fillId="0" borderId="10" xfId="467" applyFont="1" applyBorder="1" applyAlignment="1" applyProtection="1">
      <alignment horizontal="center"/>
    </xf>
    <xf numFmtId="165" fontId="67" fillId="0" borderId="0" xfId="467" applyFont="1" applyAlignment="1" applyProtection="1">
      <alignment horizontal="right"/>
    </xf>
    <xf numFmtId="165" fontId="100" fillId="0" borderId="0" xfId="341" applyFont="1" applyAlignment="1">
      <alignment horizontal="center"/>
    </xf>
    <xf numFmtId="173" fontId="58" fillId="0" borderId="0" xfId="329" applyNumberFormat="1" applyFont="1"/>
    <xf numFmtId="165" fontId="65" fillId="25" borderId="0" xfId="483" applyNumberFormat="1" applyFont="1" applyFill="1"/>
    <xf numFmtId="165" fontId="65" fillId="25" borderId="0" xfId="483" applyNumberFormat="1" applyFont="1" applyFill="1" applyBorder="1"/>
    <xf numFmtId="165" fontId="82" fillId="25" borderId="0" xfId="483" applyNumberFormat="1" applyFont="1" applyFill="1"/>
    <xf numFmtId="165" fontId="64" fillId="25" borderId="0" xfId="483" applyNumberFormat="1" applyFont="1" applyFill="1" applyAlignment="1" applyProtection="1">
      <alignment horizontal="centerContinuous"/>
    </xf>
    <xf numFmtId="165" fontId="65" fillId="25" borderId="0" xfId="483" applyNumberFormat="1" applyFont="1" applyFill="1" applyAlignment="1">
      <alignment horizontal="centerContinuous"/>
    </xf>
    <xf numFmtId="165" fontId="65" fillId="25" borderId="0" xfId="483" applyNumberFormat="1" applyFont="1" applyFill="1" applyBorder="1" applyAlignment="1">
      <alignment horizontal="centerContinuous"/>
    </xf>
    <xf numFmtId="165" fontId="65" fillId="25" borderId="29" xfId="483" applyNumberFormat="1" applyFont="1" applyFill="1" applyBorder="1"/>
    <xf numFmtId="165" fontId="67" fillId="25" borderId="29" xfId="483" applyNumberFormat="1" applyFont="1" applyFill="1" applyBorder="1" applyAlignment="1">
      <alignment horizontal="right"/>
    </xf>
    <xf numFmtId="165" fontId="65" fillId="25" borderId="10" xfId="483" applyNumberFormat="1" applyFont="1" applyFill="1" applyBorder="1"/>
    <xf numFmtId="165" fontId="65" fillId="25" borderId="14" xfId="483" applyNumberFormat="1" applyFont="1" applyFill="1" applyBorder="1"/>
    <xf numFmtId="165" fontId="65" fillId="25" borderId="18" xfId="483" applyNumberFormat="1" applyFont="1" applyFill="1" applyBorder="1"/>
    <xf numFmtId="165" fontId="64" fillId="25" borderId="35" xfId="483" applyNumberFormat="1" applyFont="1" applyFill="1" applyBorder="1" applyAlignment="1" applyProtection="1">
      <alignment horizontal="centerContinuous"/>
    </xf>
    <xf numFmtId="165" fontId="82" fillId="25" borderId="0" xfId="483" applyNumberFormat="1" applyFont="1" applyFill="1" applyAlignment="1" applyProtection="1">
      <alignment horizontal="center"/>
    </xf>
    <xf numFmtId="165" fontId="64" fillId="25" borderId="35" xfId="483" applyNumberFormat="1" applyFont="1" applyFill="1" applyBorder="1" applyAlignment="1" applyProtection="1">
      <alignment horizontal="center"/>
    </xf>
    <xf numFmtId="165" fontId="67" fillId="25" borderId="18" xfId="483" applyNumberFormat="1" applyFont="1" applyFill="1" applyBorder="1" applyAlignment="1">
      <alignment horizontal="centerContinuous"/>
    </xf>
    <xf numFmtId="165" fontId="67" fillId="25" borderId="11" xfId="483" applyNumberFormat="1" applyFont="1" applyFill="1" applyBorder="1" applyAlignment="1">
      <alignment horizontal="centerContinuous"/>
    </xf>
    <xf numFmtId="165" fontId="106" fillId="25" borderId="28" xfId="483" applyNumberFormat="1" applyFont="1" applyFill="1" applyBorder="1" applyAlignment="1">
      <alignment horizontal="left"/>
    </xf>
    <xf numFmtId="165" fontId="106" fillId="25" borderId="37" xfId="483" applyNumberFormat="1" applyFont="1" applyFill="1" applyBorder="1" applyAlignment="1">
      <alignment horizontal="left"/>
    </xf>
    <xf numFmtId="165" fontId="107" fillId="25" borderId="0" xfId="483" applyNumberFormat="1" applyFont="1" applyFill="1" applyBorder="1" applyAlignment="1" applyProtection="1">
      <alignment horizontal="center"/>
      <protection locked="0"/>
    </xf>
    <xf numFmtId="165" fontId="71" fillId="25" borderId="15" xfId="483" applyNumberFormat="1" applyFont="1" applyFill="1" applyBorder="1" applyAlignment="1">
      <alignment horizontal="center"/>
    </xf>
    <xf numFmtId="165" fontId="64" fillId="25" borderId="35" xfId="483" applyNumberFormat="1" applyFont="1" applyFill="1" applyBorder="1" applyAlignment="1" applyProtection="1">
      <alignment horizontal="left"/>
    </xf>
    <xf numFmtId="165" fontId="64" fillId="25" borderId="18" xfId="483" applyNumberFormat="1" applyFont="1" applyFill="1" applyBorder="1" applyAlignment="1" applyProtection="1">
      <alignment horizontal="center"/>
    </xf>
    <xf numFmtId="165" fontId="67" fillId="25" borderId="10" xfId="483" applyNumberFormat="1" applyFont="1" applyFill="1" applyBorder="1" applyAlignment="1"/>
    <xf numFmtId="165" fontId="106" fillId="25" borderId="29" xfId="483" applyNumberFormat="1" applyFont="1" applyFill="1" applyBorder="1" applyAlignment="1">
      <alignment horizontal="left"/>
    </xf>
    <xf numFmtId="165" fontId="71" fillId="25" borderId="18" xfId="483" applyNumberFormat="1" applyFont="1" applyFill="1" applyBorder="1" applyAlignment="1" applyProtection="1">
      <alignment horizontal="center"/>
    </xf>
    <xf numFmtId="165" fontId="71" fillId="25" borderId="20" xfId="483" applyNumberFormat="1" applyFont="1" applyFill="1" applyBorder="1" applyAlignment="1">
      <alignment horizontal="center"/>
    </xf>
    <xf numFmtId="165" fontId="53" fillId="25" borderId="35" xfId="483" applyNumberFormat="1" applyFont="1" applyFill="1" applyBorder="1" applyAlignment="1" applyProtection="1">
      <alignment horizontal="left"/>
      <protection locked="0"/>
    </xf>
    <xf numFmtId="165" fontId="64" fillId="25" borderId="0" xfId="483" applyNumberFormat="1" applyFont="1" applyFill="1" applyBorder="1" applyAlignment="1" applyProtection="1">
      <alignment horizontal="center"/>
    </xf>
    <xf numFmtId="165" fontId="64" fillId="25" borderId="20" xfId="483" applyNumberFormat="1" applyFont="1" applyFill="1" applyBorder="1" applyAlignment="1" applyProtection="1">
      <alignment horizontal="center"/>
    </xf>
    <xf numFmtId="165" fontId="71" fillId="25" borderId="35" xfId="483" applyNumberFormat="1" applyFont="1" applyFill="1" applyBorder="1" applyAlignment="1" applyProtection="1">
      <alignment horizontal="center"/>
    </xf>
    <xf numFmtId="165" fontId="65" fillId="25" borderId="36" xfId="483" applyNumberFormat="1" applyFont="1" applyFill="1" applyBorder="1"/>
    <xf numFmtId="165" fontId="53" fillId="25" borderId="22" xfId="483" applyNumberFormat="1" applyFont="1" applyFill="1" applyBorder="1" applyAlignment="1">
      <alignment horizontal="left"/>
    </xf>
    <xf numFmtId="165" fontId="72" fillId="25" borderId="58" xfId="483" quotePrefix="1" applyNumberFormat="1" applyFont="1" applyFill="1" applyBorder="1" applyAlignment="1" applyProtection="1">
      <alignment horizontal="center"/>
    </xf>
    <xf numFmtId="165" fontId="72" fillId="25" borderId="22" xfId="483" quotePrefix="1" applyNumberFormat="1" applyFont="1" applyFill="1" applyBorder="1" applyAlignment="1" applyProtection="1">
      <alignment horizontal="center"/>
    </xf>
    <xf numFmtId="165" fontId="72" fillId="25" borderId="26" xfId="483" quotePrefix="1" applyNumberFormat="1" applyFont="1" applyFill="1" applyBorder="1" applyAlignment="1" applyProtection="1">
      <alignment horizontal="center"/>
    </xf>
    <xf numFmtId="165" fontId="71" fillId="25" borderId="36" xfId="483" applyNumberFormat="1" applyFont="1" applyFill="1" applyBorder="1" applyAlignment="1" applyProtection="1">
      <alignment horizontal="centerContinuous"/>
    </xf>
    <xf numFmtId="165" fontId="106" fillId="25" borderId="23" xfId="483" applyNumberFormat="1" applyFont="1" applyFill="1" applyBorder="1" applyAlignment="1" applyProtection="1">
      <alignment horizontal="center"/>
    </xf>
    <xf numFmtId="165" fontId="65" fillId="25" borderId="27" xfId="483" applyNumberFormat="1" applyFont="1" applyFill="1" applyBorder="1"/>
    <xf numFmtId="165" fontId="65" fillId="25" borderId="28" xfId="483" applyNumberFormat="1" applyFont="1" applyFill="1" applyBorder="1"/>
    <xf numFmtId="165" fontId="108" fillId="25" borderId="33" xfId="483" applyNumberFormat="1" applyFont="1" applyFill="1" applyBorder="1" applyAlignment="1" applyProtection="1">
      <alignment horizontal="centerContinuous" vertical="center"/>
    </xf>
    <xf numFmtId="165" fontId="108" fillId="25" borderId="36" xfId="483" applyNumberFormat="1" applyFont="1" applyFill="1" applyBorder="1" applyAlignment="1" applyProtection="1">
      <alignment horizontal="center"/>
    </xf>
    <xf numFmtId="165" fontId="108" fillId="25" borderId="29" xfId="483" applyNumberFormat="1" applyFont="1" applyFill="1" applyBorder="1" applyAlignment="1" applyProtection="1">
      <alignment horizontal="center"/>
    </xf>
    <xf numFmtId="165" fontId="108" fillId="25" borderId="33" xfId="483" applyNumberFormat="1" applyFont="1" applyFill="1" applyBorder="1" applyAlignment="1" applyProtection="1">
      <alignment horizontal="center"/>
    </xf>
    <xf numFmtId="165" fontId="108" fillId="25" borderId="27" xfId="483" applyNumberFormat="1" applyFont="1" applyFill="1" applyBorder="1" applyAlignment="1" applyProtection="1">
      <alignment horizontal="center"/>
    </xf>
    <xf numFmtId="165" fontId="108" fillId="25" borderId="42" xfId="483" applyNumberFormat="1" applyFont="1" applyFill="1" applyBorder="1" applyAlignment="1" applyProtection="1">
      <alignment horizontal="center"/>
    </xf>
    <xf numFmtId="165" fontId="65" fillId="25" borderId="11" xfId="483" applyNumberFormat="1" applyFont="1" applyFill="1" applyBorder="1"/>
    <xf numFmtId="165" fontId="74" fillId="25" borderId="14" xfId="483" applyNumberFormat="1" applyFont="1" applyFill="1" applyBorder="1" applyAlignment="1" applyProtection="1">
      <alignment horizontal="center"/>
    </xf>
    <xf numFmtId="175" fontId="74" fillId="25" borderId="0" xfId="483" applyNumberFormat="1" applyFont="1" applyFill="1" applyBorder="1"/>
    <xf numFmtId="175" fontId="74" fillId="25" borderId="14" xfId="483" applyNumberFormat="1" applyFont="1" applyFill="1" applyBorder="1"/>
    <xf numFmtId="175" fontId="74" fillId="25" borderId="15" xfId="483" applyNumberFormat="1" applyFont="1" applyFill="1" applyBorder="1"/>
    <xf numFmtId="175" fontId="74" fillId="25" borderId="0" xfId="483" applyNumberFormat="1" applyFont="1" applyFill="1" applyBorder="1" applyProtection="1"/>
    <xf numFmtId="175" fontId="74" fillId="25" borderId="35" xfId="483" applyNumberFormat="1" applyFont="1" applyFill="1" applyBorder="1" applyProtection="1"/>
    <xf numFmtId="165" fontId="83" fillId="25" borderId="0" xfId="483" applyNumberFormat="1" applyFont="1" applyFill="1"/>
    <xf numFmtId="165" fontId="83" fillId="25" borderId="0" xfId="483" applyNumberFormat="1" applyFont="1" applyFill="1" applyBorder="1"/>
    <xf numFmtId="49" fontId="65" fillId="25" borderId="18" xfId="483" applyNumberFormat="1" applyFont="1" applyFill="1" applyBorder="1" applyAlignment="1">
      <alignment vertical="center"/>
    </xf>
    <xf numFmtId="165" fontId="65" fillId="25" borderId="0" xfId="483" quotePrefix="1" applyNumberFormat="1" applyFont="1" applyFill="1" applyBorder="1" applyAlignment="1" applyProtection="1">
      <alignment horizontal="center" vertical="center"/>
    </xf>
    <xf numFmtId="165" fontId="65" fillId="25" borderId="35" xfId="483" applyNumberFormat="1" applyFont="1" applyFill="1" applyBorder="1" applyAlignment="1" applyProtection="1">
      <alignment horizontal="left" vertical="center" wrapText="1"/>
    </xf>
    <xf numFmtId="165" fontId="82" fillId="25" borderId="0" xfId="483" applyNumberFormat="1" applyFont="1" applyFill="1" applyBorder="1"/>
    <xf numFmtId="165" fontId="65" fillId="25" borderId="35" xfId="483" applyNumberFormat="1" applyFont="1" applyFill="1" applyBorder="1" applyAlignment="1">
      <alignment vertical="center" wrapText="1"/>
    </xf>
    <xf numFmtId="49" fontId="65" fillId="25" borderId="61" xfId="483" applyNumberFormat="1" applyFont="1" applyFill="1" applyBorder="1" applyAlignment="1">
      <alignment vertical="center"/>
    </xf>
    <xf numFmtId="49" fontId="65" fillId="25" borderId="36" xfId="483" applyNumberFormat="1" applyFont="1" applyFill="1" applyBorder="1" applyAlignment="1">
      <alignment vertical="center"/>
    </xf>
    <xf numFmtId="165" fontId="65" fillId="25" borderId="29" xfId="483" quotePrefix="1" applyNumberFormat="1" applyFont="1" applyFill="1" applyBorder="1" applyAlignment="1" applyProtection="1">
      <alignment horizontal="center" vertical="center"/>
    </xf>
    <xf numFmtId="165" fontId="65" fillId="25" borderId="37" xfId="483" applyNumberFormat="1" applyFont="1" applyFill="1" applyBorder="1" applyAlignment="1">
      <alignment vertical="center"/>
    </xf>
    <xf numFmtId="165" fontId="65" fillId="0" borderId="0" xfId="483" applyNumberFormat="1" applyFont="1" applyFill="1"/>
    <xf numFmtId="165" fontId="82" fillId="0" borderId="0" xfId="483" applyNumberFormat="1" applyFont="1" applyFill="1" applyAlignment="1" applyProtection="1">
      <alignment horizontal="center"/>
    </xf>
    <xf numFmtId="165" fontId="82" fillId="0" borderId="0" xfId="483" applyNumberFormat="1" applyFont="1" applyFill="1"/>
    <xf numFmtId="165" fontId="64" fillId="0" borderId="0" xfId="485" applyNumberFormat="1" applyFont="1"/>
    <xf numFmtId="165" fontId="65" fillId="0" borderId="0" xfId="485" applyNumberFormat="1" applyFont="1"/>
    <xf numFmtId="165" fontId="65" fillId="0" borderId="0" xfId="485" applyNumberFormat="1" applyFont="1" applyBorder="1"/>
    <xf numFmtId="165" fontId="82" fillId="0" borderId="0" xfId="485" applyNumberFormat="1" applyFont="1"/>
    <xf numFmtId="165" fontId="64" fillId="0" borderId="0" xfId="485" applyNumberFormat="1" applyFont="1" applyAlignment="1" applyProtection="1">
      <alignment horizontal="centerContinuous"/>
    </xf>
    <xf numFmtId="165" fontId="65" fillId="0" borderId="0" xfId="485" applyNumberFormat="1" applyFont="1" applyAlignment="1">
      <alignment horizontal="centerContinuous"/>
    </xf>
    <xf numFmtId="165" fontId="65" fillId="0" borderId="0" xfId="485" applyNumberFormat="1" applyFont="1" applyBorder="1" applyAlignment="1">
      <alignment horizontal="centerContinuous"/>
    </xf>
    <xf numFmtId="165" fontId="67" fillId="0" borderId="29" xfId="485" applyNumberFormat="1" applyFont="1" applyBorder="1" applyAlignment="1">
      <alignment horizontal="right"/>
    </xf>
    <xf numFmtId="165" fontId="65" fillId="0" borderId="15" xfId="485" applyNumberFormat="1" applyFont="1" applyBorder="1"/>
    <xf numFmtId="165" fontId="64" fillId="0" borderId="20" xfId="485" applyNumberFormat="1" applyFont="1" applyBorder="1" applyAlignment="1" applyProtection="1">
      <alignment horizontal="centerContinuous"/>
    </xf>
    <xf numFmtId="165" fontId="82" fillId="0" borderId="0" xfId="485" applyNumberFormat="1" applyFont="1" applyAlignment="1" applyProtection="1">
      <alignment horizontal="center"/>
    </xf>
    <xf numFmtId="165" fontId="64" fillId="0" borderId="20" xfId="485" applyNumberFormat="1" applyFont="1" applyBorder="1" applyAlignment="1" applyProtection="1">
      <alignment horizontal="center"/>
    </xf>
    <xf numFmtId="165" fontId="67" fillId="0" borderId="18" xfId="485" applyNumberFormat="1" applyFont="1" applyBorder="1" applyAlignment="1">
      <alignment horizontal="centerContinuous"/>
    </xf>
    <xf numFmtId="165" fontId="67" fillId="0" borderId="11" xfId="485" applyNumberFormat="1" applyFont="1" applyBorder="1" applyAlignment="1">
      <alignment horizontal="centerContinuous"/>
    </xf>
    <xf numFmtId="165" fontId="106" fillId="0" borderId="28" xfId="485" applyNumberFormat="1" applyFont="1" applyBorder="1" applyAlignment="1">
      <alignment horizontal="left"/>
    </xf>
    <xf numFmtId="165" fontId="106" fillId="0" borderId="37" xfId="485" applyNumberFormat="1" applyFont="1" applyBorder="1" applyAlignment="1">
      <alignment horizontal="left"/>
    </xf>
    <xf numFmtId="165" fontId="107" fillId="0" borderId="35" xfId="485" applyNumberFormat="1" applyFont="1" applyBorder="1" applyAlignment="1" applyProtection="1">
      <alignment horizontal="center"/>
      <protection locked="0"/>
    </xf>
    <xf numFmtId="165" fontId="71" fillId="0" borderId="35" xfId="485" applyNumberFormat="1" applyFont="1" applyBorder="1" applyAlignment="1">
      <alignment horizontal="center"/>
    </xf>
    <xf numFmtId="165" fontId="64" fillId="0" borderId="20" xfId="485" applyNumberFormat="1" applyFont="1" applyBorder="1" applyAlignment="1" applyProtection="1">
      <alignment horizontal="left"/>
    </xf>
    <xf numFmtId="165" fontId="64" fillId="0" borderId="18" xfId="485" applyNumberFormat="1" applyFont="1" applyBorder="1" applyAlignment="1" applyProtection="1">
      <alignment horizontal="center"/>
    </xf>
    <xf numFmtId="165" fontId="64" fillId="0" borderId="0" xfId="485" applyNumberFormat="1" applyFont="1" applyBorder="1" applyAlignment="1" applyProtection="1">
      <alignment horizontal="center"/>
    </xf>
    <xf numFmtId="165" fontId="67" fillId="0" borderId="10" xfId="485" applyNumberFormat="1" applyFont="1" applyBorder="1" applyAlignment="1"/>
    <xf numFmtId="165" fontId="106" fillId="0" borderId="29" xfId="485" applyNumberFormat="1" applyFont="1" applyBorder="1" applyAlignment="1">
      <alignment horizontal="left"/>
    </xf>
    <xf numFmtId="165" fontId="71" fillId="0" borderId="20" xfId="485" applyNumberFormat="1" applyFont="1" applyBorder="1" applyAlignment="1" applyProtection="1">
      <alignment horizontal="center"/>
    </xf>
    <xf numFmtId="165" fontId="83" fillId="0" borderId="0" xfId="485" applyNumberFormat="1" applyFont="1" applyBorder="1" applyAlignment="1" applyProtection="1">
      <alignment horizontal="centerContinuous"/>
      <protection locked="0"/>
    </xf>
    <xf numFmtId="165" fontId="53" fillId="0" borderId="20" xfId="485" applyNumberFormat="1" applyFont="1" applyBorder="1" applyAlignment="1" applyProtection="1">
      <alignment horizontal="left"/>
      <protection locked="0"/>
    </xf>
    <xf numFmtId="165" fontId="71" fillId="0" borderId="35" xfId="485" applyNumberFormat="1" applyFont="1" applyBorder="1" applyAlignment="1" applyProtection="1">
      <alignment horizontal="center"/>
    </xf>
    <xf numFmtId="165" fontId="53" fillId="0" borderId="26" xfId="485" applyNumberFormat="1" applyFont="1" applyBorder="1" applyAlignment="1">
      <alignment horizontal="left"/>
    </xf>
    <xf numFmtId="165" fontId="72" fillId="0" borderId="58" xfId="485" quotePrefix="1" applyNumberFormat="1" applyFont="1" applyBorder="1" applyAlignment="1" applyProtection="1">
      <alignment horizontal="center"/>
    </xf>
    <xf numFmtId="165" fontId="72" fillId="0" borderId="22" xfId="485" quotePrefix="1" applyNumberFormat="1" applyFont="1" applyBorder="1" applyAlignment="1" applyProtection="1">
      <alignment horizontal="center"/>
    </xf>
    <xf numFmtId="165" fontId="72" fillId="0" borderId="26" xfId="485" quotePrefix="1" applyNumberFormat="1" applyFont="1" applyBorder="1" applyAlignment="1" applyProtection="1">
      <alignment horizontal="center"/>
    </xf>
    <xf numFmtId="165" fontId="71" fillId="0" borderId="23" xfId="485" applyNumberFormat="1" applyFont="1" applyBorder="1" applyAlignment="1" applyProtection="1">
      <alignment horizontal="centerContinuous"/>
    </xf>
    <xf numFmtId="165" fontId="106" fillId="0" borderId="37" xfId="485" applyNumberFormat="1" applyFont="1" applyBorder="1" applyAlignment="1" applyProtection="1">
      <alignment horizontal="center"/>
    </xf>
    <xf numFmtId="165" fontId="112" fillId="0" borderId="0" xfId="485" applyNumberFormat="1" applyFont="1" applyBorder="1" applyAlignment="1">
      <alignment horizontal="left"/>
    </xf>
    <xf numFmtId="165" fontId="108" fillId="0" borderId="34" xfId="485" applyNumberFormat="1" applyFont="1" applyBorder="1" applyAlignment="1" applyProtection="1">
      <alignment horizontal="centerContinuous" vertical="center"/>
    </xf>
    <xf numFmtId="165" fontId="108" fillId="0" borderId="36" xfId="485" applyNumberFormat="1" applyFont="1" applyBorder="1" applyAlignment="1" applyProtection="1">
      <alignment horizontal="center"/>
    </xf>
    <xf numFmtId="165" fontId="108" fillId="0" borderId="29" xfId="485" applyNumberFormat="1" applyFont="1" applyBorder="1" applyAlignment="1" applyProtection="1">
      <alignment horizontal="center"/>
    </xf>
    <xf numFmtId="165" fontId="108" fillId="0" borderId="33" xfId="485" applyNumberFormat="1" applyFont="1" applyBorder="1" applyAlignment="1" applyProtection="1">
      <alignment horizontal="center"/>
    </xf>
    <xf numFmtId="165" fontId="108" fillId="0" borderId="42" xfId="485" applyNumberFormat="1" applyFont="1" applyBorder="1" applyAlignment="1" applyProtection="1">
      <alignment horizontal="center"/>
    </xf>
    <xf numFmtId="165" fontId="108" fillId="0" borderId="45" xfId="485" applyNumberFormat="1" applyFont="1" applyBorder="1" applyAlignment="1" applyProtection="1">
      <alignment horizontal="center"/>
    </xf>
    <xf numFmtId="165" fontId="74" fillId="0" borderId="20" xfId="485" applyNumberFormat="1" applyFont="1" applyBorder="1" applyAlignment="1" applyProtection="1">
      <alignment horizontal="center"/>
    </xf>
    <xf numFmtId="165" fontId="83" fillId="0" borderId="0" xfId="485" applyNumberFormat="1" applyFont="1"/>
    <xf numFmtId="1" fontId="65" fillId="0" borderId="20" xfId="485" applyNumberFormat="1" applyFont="1" applyBorder="1" applyAlignment="1">
      <alignment vertical="center" wrapText="1"/>
    </xf>
    <xf numFmtId="165" fontId="83" fillId="0" borderId="0" xfId="485" applyNumberFormat="1" applyFont="1" applyBorder="1"/>
    <xf numFmtId="165" fontId="82" fillId="0" borderId="0" xfId="485" applyNumberFormat="1" applyFont="1" applyBorder="1"/>
    <xf numFmtId="1" fontId="65" fillId="0" borderId="23" xfId="485" applyNumberFormat="1" applyFont="1" applyBorder="1" applyAlignment="1">
      <alignment vertical="center"/>
    </xf>
    <xf numFmtId="165" fontId="97" fillId="0" borderId="0" xfId="485" applyNumberFormat="1" applyFont="1" applyBorder="1"/>
    <xf numFmtId="165" fontId="70" fillId="25" borderId="0" xfId="483" quotePrefix="1" applyNumberFormat="1" applyFont="1" applyFill="1"/>
    <xf numFmtId="3" fontId="82" fillId="0" borderId="0" xfId="485" applyNumberFormat="1" applyFont="1"/>
    <xf numFmtId="165" fontId="65" fillId="25" borderId="0" xfId="310" applyNumberFormat="1" applyFont="1" applyFill="1"/>
    <xf numFmtId="165" fontId="65" fillId="25" borderId="0" xfId="310" applyNumberFormat="1" applyFont="1" applyFill="1" applyBorder="1"/>
    <xf numFmtId="165" fontId="82" fillId="25" borderId="0" xfId="310" applyNumberFormat="1" applyFont="1" applyFill="1"/>
    <xf numFmtId="165" fontId="64" fillId="25" borderId="0" xfId="310" applyNumberFormat="1" applyFont="1" applyFill="1" applyAlignment="1" applyProtection="1">
      <alignment horizontal="centerContinuous"/>
    </xf>
    <xf numFmtId="165" fontId="65" fillId="25" borderId="0" xfId="310" applyNumberFormat="1" applyFont="1" applyFill="1" applyAlignment="1">
      <alignment horizontal="centerContinuous"/>
    </xf>
    <xf numFmtId="165" fontId="65" fillId="25" borderId="0" xfId="310" applyNumberFormat="1" applyFont="1" applyFill="1" applyBorder="1" applyAlignment="1">
      <alignment horizontal="centerContinuous"/>
    </xf>
    <xf numFmtId="165" fontId="65" fillId="25" borderId="29" xfId="310" applyNumberFormat="1" applyFont="1" applyFill="1" applyBorder="1"/>
    <xf numFmtId="165" fontId="67" fillId="25" borderId="29" xfId="310" applyNumberFormat="1" applyFont="1" applyFill="1" applyBorder="1" applyAlignment="1">
      <alignment horizontal="right"/>
    </xf>
    <xf numFmtId="165" fontId="65" fillId="25" borderId="10" xfId="310" applyNumberFormat="1" applyFont="1" applyFill="1" applyBorder="1"/>
    <xf numFmtId="165" fontId="65" fillId="25" borderId="14" xfId="310" applyNumberFormat="1" applyFont="1" applyFill="1" applyBorder="1"/>
    <xf numFmtId="165" fontId="65" fillId="25" borderId="18" xfId="310" applyNumberFormat="1" applyFont="1" applyFill="1" applyBorder="1"/>
    <xf numFmtId="165" fontId="64" fillId="25" borderId="35" xfId="310" applyNumberFormat="1" applyFont="1" applyFill="1" applyBorder="1" applyAlignment="1" applyProtection="1">
      <alignment horizontal="centerContinuous"/>
    </xf>
    <xf numFmtId="165" fontId="64" fillId="25" borderId="35" xfId="310" applyNumberFormat="1" applyFont="1" applyFill="1" applyBorder="1" applyAlignment="1" applyProtection="1">
      <alignment horizontal="center"/>
    </xf>
    <xf numFmtId="165" fontId="67" fillId="25" borderId="18" xfId="310" applyNumberFormat="1" applyFont="1" applyFill="1" applyBorder="1" applyAlignment="1">
      <alignment horizontal="centerContinuous"/>
    </xf>
    <xf numFmtId="165" fontId="106" fillId="25" borderId="28" xfId="310" applyNumberFormat="1" applyFont="1" applyFill="1" applyBorder="1" applyAlignment="1">
      <alignment horizontal="left"/>
    </xf>
    <xf numFmtId="165" fontId="106" fillId="25" borderId="37" xfId="310" applyNumberFormat="1" applyFont="1" applyFill="1" applyBorder="1" applyAlignment="1">
      <alignment horizontal="left"/>
    </xf>
    <xf numFmtId="165" fontId="107" fillId="25" borderId="35" xfId="310" applyNumberFormat="1" applyFont="1" applyFill="1" applyBorder="1" applyAlignment="1" applyProtection="1">
      <alignment horizontal="center"/>
      <protection locked="0"/>
    </xf>
    <xf numFmtId="165" fontId="71" fillId="25" borderId="35" xfId="310" applyNumberFormat="1" applyFont="1" applyFill="1" applyBorder="1" applyAlignment="1">
      <alignment horizontal="center"/>
    </xf>
    <xf numFmtId="165" fontId="64" fillId="25" borderId="35" xfId="310" applyNumberFormat="1" applyFont="1" applyFill="1" applyBorder="1" applyAlignment="1" applyProtection="1">
      <alignment horizontal="left"/>
    </xf>
    <xf numFmtId="165" fontId="64" fillId="25" borderId="18" xfId="310" applyNumberFormat="1" applyFont="1" applyFill="1" applyBorder="1" applyAlignment="1" applyProtection="1">
      <alignment horizontal="center"/>
    </xf>
    <xf numFmtId="165" fontId="67" fillId="25" borderId="10" xfId="310" applyNumberFormat="1" applyFont="1" applyFill="1" applyBorder="1" applyAlignment="1"/>
    <xf numFmtId="165" fontId="106" fillId="25" borderId="29" xfId="310" applyNumberFormat="1" applyFont="1" applyFill="1" applyBorder="1" applyAlignment="1">
      <alignment horizontal="left"/>
    </xf>
    <xf numFmtId="165" fontId="71" fillId="25" borderId="20" xfId="310" applyNumberFormat="1" applyFont="1" applyFill="1" applyBorder="1" applyAlignment="1" applyProtection="1">
      <alignment horizontal="center"/>
    </xf>
    <xf numFmtId="165" fontId="53" fillId="25" borderId="35" xfId="310" applyNumberFormat="1" applyFont="1" applyFill="1" applyBorder="1" applyAlignment="1" applyProtection="1">
      <alignment horizontal="left"/>
      <protection locked="0"/>
    </xf>
    <xf numFmtId="165" fontId="64" fillId="25" borderId="0" xfId="310" applyNumberFormat="1" applyFont="1" applyFill="1" applyBorder="1" applyAlignment="1" applyProtection="1">
      <alignment horizontal="center"/>
    </xf>
    <xf numFmtId="165" fontId="64" fillId="25" borderId="20" xfId="310" applyNumberFormat="1" applyFont="1" applyFill="1" applyBorder="1" applyAlignment="1" applyProtection="1">
      <alignment horizontal="center"/>
    </xf>
    <xf numFmtId="165" fontId="71" fillId="25" borderId="35" xfId="310" applyNumberFormat="1" applyFont="1" applyFill="1" applyBorder="1" applyAlignment="1" applyProtection="1">
      <alignment horizontal="center"/>
    </xf>
    <xf numFmtId="165" fontId="65" fillId="25" borderId="36" xfId="310" applyNumberFormat="1" applyFont="1" applyFill="1" applyBorder="1"/>
    <xf numFmtId="165" fontId="53" fillId="25" borderId="22" xfId="310" applyNumberFormat="1" applyFont="1" applyFill="1" applyBorder="1" applyAlignment="1">
      <alignment horizontal="left"/>
    </xf>
    <xf numFmtId="165" fontId="72" fillId="25" borderId="58" xfId="310" quotePrefix="1" applyNumberFormat="1" applyFont="1" applyFill="1" applyBorder="1" applyAlignment="1" applyProtection="1">
      <alignment horizontal="center"/>
    </xf>
    <xf numFmtId="165" fontId="72" fillId="25" borderId="26" xfId="310" quotePrefix="1" applyNumberFormat="1" applyFont="1" applyFill="1" applyBorder="1" applyAlignment="1" applyProtection="1">
      <alignment horizontal="center"/>
    </xf>
    <xf numFmtId="165" fontId="71" fillId="25" borderId="23" xfId="310" applyNumberFormat="1" applyFont="1" applyFill="1" applyBorder="1" applyAlignment="1" applyProtection="1">
      <alignment horizontal="centerContinuous"/>
    </xf>
    <xf numFmtId="165" fontId="106" fillId="25" borderId="37" xfId="310" applyNumberFormat="1" applyFont="1" applyFill="1" applyBorder="1" applyAlignment="1" applyProtection="1">
      <alignment horizontal="center"/>
    </xf>
    <xf numFmtId="165" fontId="65" fillId="25" borderId="27" xfId="310" applyNumberFormat="1" applyFont="1" applyFill="1" applyBorder="1"/>
    <xf numFmtId="165" fontId="65" fillId="25" borderId="28" xfId="310" applyNumberFormat="1" applyFont="1" applyFill="1" applyBorder="1"/>
    <xf numFmtId="165" fontId="108" fillId="25" borderId="33" xfId="310" applyNumberFormat="1" applyFont="1" applyFill="1" applyBorder="1" applyAlignment="1" applyProtection="1">
      <alignment horizontal="centerContinuous" vertical="center"/>
    </xf>
    <xf numFmtId="165" fontId="108" fillId="25" borderId="36" xfId="310" applyNumberFormat="1" applyFont="1" applyFill="1" applyBorder="1" applyAlignment="1" applyProtection="1">
      <alignment horizontal="center"/>
    </xf>
    <xf numFmtId="165" fontId="108" fillId="25" borderId="33" xfId="310" applyNumberFormat="1" applyFont="1" applyFill="1" applyBorder="1" applyAlignment="1" applyProtection="1">
      <alignment horizontal="center"/>
    </xf>
    <xf numFmtId="165" fontId="108" fillId="25" borderId="42" xfId="310" applyNumberFormat="1" applyFont="1" applyFill="1" applyBorder="1" applyAlignment="1" applyProtection="1">
      <alignment horizontal="center"/>
    </xf>
    <xf numFmtId="165" fontId="108" fillId="25" borderId="45" xfId="310" applyNumberFormat="1" applyFont="1" applyFill="1" applyBorder="1" applyAlignment="1" applyProtection="1">
      <alignment horizontal="center"/>
    </xf>
    <xf numFmtId="165" fontId="65" fillId="25" borderId="11" xfId="310" applyNumberFormat="1" applyFont="1" applyFill="1" applyBorder="1"/>
    <xf numFmtId="165" fontId="74" fillId="25" borderId="14" xfId="310" applyNumberFormat="1" applyFont="1" applyFill="1" applyBorder="1" applyAlignment="1" applyProtection="1">
      <alignment horizontal="center"/>
    </xf>
    <xf numFmtId="165" fontId="83" fillId="25" borderId="0" xfId="310" applyNumberFormat="1" applyFont="1" applyFill="1"/>
    <xf numFmtId="165" fontId="82" fillId="0" borderId="0" xfId="310" applyNumberFormat="1" applyFont="1" applyFill="1"/>
    <xf numFmtId="165" fontId="83" fillId="0" borderId="0" xfId="310" applyNumberFormat="1" applyFont="1" applyFill="1"/>
    <xf numFmtId="165" fontId="83" fillId="0" borderId="0" xfId="310" applyNumberFormat="1" applyFont="1" applyFill="1" applyBorder="1"/>
    <xf numFmtId="165" fontId="82" fillId="0" borderId="0" xfId="310" applyNumberFormat="1" applyFont="1" applyFill="1" applyBorder="1"/>
    <xf numFmtId="165" fontId="82" fillId="25" borderId="0" xfId="310" applyNumberFormat="1" applyFont="1" applyFill="1" applyBorder="1"/>
    <xf numFmtId="165" fontId="82" fillId="25" borderId="29" xfId="310" applyNumberFormat="1" applyFont="1" applyFill="1" applyBorder="1"/>
    <xf numFmtId="165" fontId="65" fillId="25" borderId="0" xfId="310" applyNumberFormat="1" applyFont="1" applyFill="1" applyBorder="1" applyAlignment="1" applyProtection="1">
      <alignment horizontal="center"/>
    </xf>
    <xf numFmtId="165" fontId="65" fillId="25" borderId="36" xfId="310" quotePrefix="1" applyNumberFormat="1" applyFont="1" applyFill="1" applyBorder="1" applyAlignment="1" applyProtection="1">
      <alignment horizontal="left" vertical="center"/>
    </xf>
    <xf numFmtId="165" fontId="65" fillId="25" borderId="29" xfId="310" applyNumberFormat="1" applyFont="1" applyFill="1" applyBorder="1" applyAlignment="1" applyProtection="1">
      <alignment horizontal="center" vertical="center"/>
    </xf>
    <xf numFmtId="165" fontId="65" fillId="25" borderId="11" xfId="310" applyNumberFormat="1" applyFont="1" applyFill="1" applyBorder="1" applyAlignment="1" applyProtection="1">
      <alignment horizontal="left"/>
    </xf>
    <xf numFmtId="165" fontId="65" fillId="25" borderId="11" xfId="310" applyNumberFormat="1" applyFont="1" applyFill="1" applyBorder="1" applyAlignment="1" applyProtection="1">
      <alignment horizontal="center"/>
    </xf>
    <xf numFmtId="175" fontId="65" fillId="25" borderId="11" xfId="310" applyNumberFormat="1" applyFont="1" applyFill="1" applyBorder="1"/>
    <xf numFmtId="175" fontId="76" fillId="25" borderId="11" xfId="310" applyNumberFormat="1" applyFont="1" applyFill="1" applyBorder="1" applyProtection="1"/>
    <xf numFmtId="165" fontId="65" fillId="25" borderId="0" xfId="310" quotePrefix="1" applyNumberFormat="1" applyFont="1" applyFill="1" applyBorder="1" applyAlignment="1" applyProtection="1">
      <alignment horizontal="left"/>
    </xf>
    <xf numFmtId="165" fontId="65" fillId="25" borderId="0" xfId="310" applyNumberFormat="1" applyFont="1" applyFill="1" applyBorder="1" applyAlignment="1" applyProtection="1">
      <alignment horizontal="left"/>
    </xf>
    <xf numFmtId="176" fontId="65" fillId="25" borderId="0" xfId="310" applyNumberFormat="1" applyFont="1" applyFill="1" applyBorder="1"/>
    <xf numFmtId="175" fontId="65" fillId="25" borderId="0" xfId="310" applyNumberFormat="1" applyFont="1" applyFill="1" applyBorder="1"/>
    <xf numFmtId="176" fontId="76" fillId="25" borderId="0" xfId="310" applyNumberFormat="1" applyFont="1" applyFill="1" applyBorder="1" applyProtection="1"/>
    <xf numFmtId="169" fontId="109" fillId="25" borderId="0" xfId="326" applyNumberFormat="1" applyFont="1" applyFill="1" applyBorder="1"/>
    <xf numFmtId="165" fontId="97" fillId="25" borderId="0" xfId="310" applyNumberFormat="1" applyFont="1" applyFill="1"/>
    <xf numFmtId="165" fontId="83" fillId="25" borderId="0" xfId="310" applyNumberFormat="1" applyFont="1" applyFill="1" applyAlignment="1">
      <alignment horizontal="center"/>
    </xf>
    <xf numFmtId="167" fontId="82" fillId="25" borderId="0" xfId="310" applyNumberFormat="1" applyFont="1" applyFill="1"/>
    <xf numFmtId="3" fontId="82" fillId="25" borderId="0" xfId="310" applyNumberFormat="1" applyFont="1" applyFill="1"/>
    <xf numFmtId="165" fontId="65" fillId="25" borderId="0" xfId="315" applyNumberFormat="1" applyFont="1" applyFill="1"/>
    <xf numFmtId="165" fontId="65" fillId="25" borderId="0" xfId="315" applyNumberFormat="1" applyFont="1" applyFill="1" applyBorder="1"/>
    <xf numFmtId="165" fontId="82" fillId="25" borderId="0" xfId="315" applyNumberFormat="1" applyFont="1" applyFill="1"/>
    <xf numFmtId="165" fontId="64" fillId="25" borderId="0" xfId="315" applyNumberFormat="1" applyFont="1" applyFill="1" applyAlignment="1" applyProtection="1">
      <alignment horizontal="centerContinuous"/>
    </xf>
    <xf numFmtId="165" fontId="65" fillId="25" borderId="0" xfId="315" applyNumberFormat="1" applyFont="1" applyFill="1" applyAlignment="1">
      <alignment horizontal="centerContinuous"/>
    </xf>
    <xf numFmtId="165" fontId="65" fillId="25" borderId="0" xfId="315" applyNumberFormat="1" applyFont="1" applyFill="1" applyBorder="1" applyAlignment="1">
      <alignment horizontal="centerContinuous"/>
    </xf>
    <xf numFmtId="165" fontId="65" fillId="25" borderId="29" xfId="315" applyNumberFormat="1" applyFont="1" applyFill="1" applyBorder="1"/>
    <xf numFmtId="165" fontId="67" fillId="25" borderId="29" xfId="315" applyNumberFormat="1" applyFont="1" applyFill="1" applyBorder="1" applyAlignment="1">
      <alignment horizontal="right"/>
    </xf>
    <xf numFmtId="165" fontId="65" fillId="25" borderId="10" xfId="315" applyNumberFormat="1" applyFont="1" applyFill="1" applyBorder="1"/>
    <xf numFmtId="165" fontId="65" fillId="25" borderId="14" xfId="315" applyNumberFormat="1" applyFont="1" applyFill="1" applyBorder="1"/>
    <xf numFmtId="165" fontId="65" fillId="25" borderId="18" xfId="315" applyNumberFormat="1" applyFont="1" applyFill="1" applyBorder="1"/>
    <xf numFmtId="165" fontId="64" fillId="25" borderId="35" xfId="315" applyNumberFormat="1" applyFont="1" applyFill="1" applyBorder="1" applyAlignment="1" applyProtection="1">
      <alignment horizontal="centerContinuous"/>
    </xf>
    <xf numFmtId="165" fontId="82" fillId="25" borderId="0" xfId="315" applyNumberFormat="1" applyFont="1" applyFill="1" applyAlignment="1" applyProtection="1">
      <alignment horizontal="center"/>
    </xf>
    <xf numFmtId="165" fontId="64" fillId="25" borderId="35" xfId="315" applyNumberFormat="1" applyFont="1" applyFill="1" applyBorder="1" applyAlignment="1" applyProtection="1">
      <alignment horizontal="center"/>
    </xf>
    <xf numFmtId="165" fontId="67" fillId="25" borderId="18" xfId="315" applyNumberFormat="1" applyFont="1" applyFill="1" applyBorder="1" applyAlignment="1">
      <alignment horizontal="centerContinuous"/>
    </xf>
    <xf numFmtId="165" fontId="106" fillId="25" borderId="28" xfId="315" applyNumberFormat="1" applyFont="1" applyFill="1" applyBorder="1" applyAlignment="1">
      <alignment horizontal="left"/>
    </xf>
    <xf numFmtId="165" fontId="106" fillId="25" borderId="45" xfId="315" applyNumberFormat="1" applyFont="1" applyFill="1" applyBorder="1" applyAlignment="1">
      <alignment horizontal="left"/>
    </xf>
    <xf numFmtId="165" fontId="107" fillId="25" borderId="20" xfId="315" applyNumberFormat="1" applyFont="1" applyFill="1" applyBorder="1" applyAlignment="1" applyProtection="1">
      <alignment horizontal="center"/>
      <protection locked="0"/>
    </xf>
    <xf numFmtId="165" fontId="71" fillId="25" borderId="35" xfId="315" applyNumberFormat="1" applyFont="1" applyFill="1" applyBorder="1" applyAlignment="1">
      <alignment horizontal="center"/>
    </xf>
    <xf numFmtId="165" fontId="64" fillId="25" borderId="35" xfId="315" applyNumberFormat="1" applyFont="1" applyFill="1" applyBorder="1" applyAlignment="1" applyProtection="1">
      <alignment horizontal="left"/>
    </xf>
    <xf numFmtId="165" fontId="64" fillId="25" borderId="18" xfId="315" applyNumberFormat="1" applyFont="1" applyFill="1" applyBorder="1" applyAlignment="1" applyProtection="1">
      <alignment horizontal="center"/>
    </xf>
    <xf numFmtId="165" fontId="67" fillId="25" borderId="10" xfId="315" applyNumberFormat="1" applyFont="1" applyFill="1" applyBorder="1" applyAlignment="1"/>
    <xf numFmtId="165" fontId="106" fillId="25" borderId="29" xfId="315" applyNumberFormat="1" applyFont="1" applyFill="1" applyBorder="1" applyAlignment="1">
      <alignment horizontal="left"/>
    </xf>
    <xf numFmtId="165" fontId="71" fillId="25" borderId="20" xfId="315" applyNumberFormat="1" applyFont="1" applyFill="1" applyBorder="1" applyAlignment="1" applyProtection="1">
      <alignment horizontal="center"/>
    </xf>
    <xf numFmtId="165" fontId="53" fillId="25" borderId="35" xfId="315" applyNumberFormat="1" applyFont="1" applyFill="1" applyBorder="1" applyAlignment="1" applyProtection="1">
      <alignment horizontal="left"/>
      <protection locked="0"/>
    </xf>
    <xf numFmtId="165" fontId="64" fillId="25" borderId="0" xfId="315" applyNumberFormat="1" applyFont="1" applyFill="1" applyBorder="1" applyAlignment="1" applyProtection="1">
      <alignment horizontal="center"/>
    </xf>
    <xf numFmtId="165" fontId="64" fillId="25" borderId="20" xfId="315" applyNumberFormat="1" applyFont="1" applyFill="1" applyBorder="1" applyAlignment="1" applyProtection="1">
      <alignment horizontal="center"/>
    </xf>
    <xf numFmtId="165" fontId="71" fillId="25" borderId="35" xfId="315" applyNumberFormat="1" applyFont="1" applyFill="1" applyBorder="1" applyAlignment="1" applyProtection="1">
      <alignment horizontal="center"/>
    </xf>
    <xf numFmtId="165" fontId="65" fillId="25" borderId="36" xfId="315" applyNumberFormat="1" applyFont="1" applyFill="1" applyBorder="1"/>
    <xf numFmtId="165" fontId="53" fillId="25" borderId="22" xfId="315" applyNumberFormat="1" applyFont="1" applyFill="1" applyBorder="1" applyAlignment="1">
      <alignment horizontal="left"/>
    </xf>
    <xf numFmtId="165" fontId="72" fillId="25" borderId="58" xfId="315" quotePrefix="1" applyNumberFormat="1" applyFont="1" applyFill="1" applyBorder="1" applyAlignment="1" applyProtection="1">
      <alignment horizontal="center"/>
    </xf>
    <xf numFmtId="165" fontId="72" fillId="25" borderId="26" xfId="315" quotePrefix="1" applyNumberFormat="1" applyFont="1" applyFill="1" applyBorder="1" applyAlignment="1" applyProtection="1">
      <alignment horizontal="center"/>
    </xf>
    <xf numFmtId="165" fontId="71" fillId="25" borderId="23" xfId="315" applyNumberFormat="1" applyFont="1" applyFill="1" applyBorder="1" applyAlignment="1" applyProtection="1">
      <alignment horizontal="centerContinuous"/>
    </xf>
    <xf numFmtId="165" fontId="106" fillId="25" borderId="37" xfId="315" applyNumberFormat="1" applyFont="1" applyFill="1" applyBorder="1" applyAlignment="1" applyProtection="1">
      <alignment horizontal="center"/>
    </xf>
    <xf numFmtId="165" fontId="65" fillId="25" borderId="27" xfId="315" applyNumberFormat="1" applyFont="1" applyFill="1" applyBorder="1"/>
    <xf numFmtId="165" fontId="65" fillId="25" borderId="28" xfId="315" applyNumberFormat="1" applyFont="1" applyFill="1" applyBorder="1"/>
    <xf numFmtId="165" fontId="108" fillId="25" borderId="33" xfId="315" applyNumberFormat="1" applyFont="1" applyFill="1" applyBorder="1" applyAlignment="1" applyProtection="1">
      <alignment horizontal="centerContinuous" vertical="center"/>
    </xf>
    <xf numFmtId="165" fontId="108" fillId="25" borderId="36" xfId="315" applyNumberFormat="1" applyFont="1" applyFill="1" applyBorder="1" applyAlignment="1" applyProtection="1">
      <alignment horizontal="center"/>
    </xf>
    <xf numFmtId="165" fontId="108" fillId="25" borderId="33" xfId="315" applyNumberFormat="1" applyFont="1" applyFill="1" applyBorder="1" applyAlignment="1" applyProtection="1">
      <alignment horizontal="center"/>
    </xf>
    <xf numFmtId="165" fontId="108" fillId="25" borderId="42" xfId="315" applyNumberFormat="1" applyFont="1" applyFill="1" applyBorder="1" applyAlignment="1" applyProtection="1">
      <alignment horizontal="center"/>
    </xf>
    <xf numFmtId="165" fontId="108" fillId="25" borderId="45" xfId="315" applyNumberFormat="1" applyFont="1" applyFill="1" applyBorder="1" applyAlignment="1" applyProtection="1">
      <alignment horizontal="center"/>
    </xf>
    <xf numFmtId="165" fontId="65" fillId="25" borderId="11" xfId="315" applyNumberFormat="1" applyFont="1" applyFill="1" applyBorder="1"/>
    <xf numFmtId="165" fontId="74" fillId="25" borderId="14" xfId="315" applyNumberFormat="1" applyFont="1" applyFill="1" applyBorder="1" applyAlignment="1" applyProtection="1">
      <alignment horizontal="center"/>
    </xf>
    <xf numFmtId="175" fontId="74" fillId="25" borderId="0" xfId="315" applyNumberFormat="1" applyFont="1" applyFill="1" applyBorder="1"/>
    <xf numFmtId="175" fontId="74" fillId="25" borderId="14" xfId="315" applyNumberFormat="1" applyFont="1" applyFill="1" applyBorder="1"/>
    <xf numFmtId="175" fontId="74" fillId="25" borderId="15" xfId="315" applyNumberFormat="1" applyFont="1" applyFill="1" applyBorder="1"/>
    <xf numFmtId="175" fontId="74" fillId="25" borderId="18" xfId="315" applyNumberFormat="1" applyFont="1" applyFill="1" applyBorder="1" applyProtection="1"/>
    <xf numFmtId="175" fontId="74" fillId="25" borderId="14" xfId="315" applyNumberFormat="1" applyFont="1" applyFill="1" applyBorder="1" applyProtection="1"/>
    <xf numFmtId="165" fontId="70" fillId="25" borderId="0" xfId="315" quotePrefix="1" applyNumberFormat="1" applyFont="1" applyFill="1" applyBorder="1" applyAlignment="1" applyProtection="1">
      <alignment horizontal="left"/>
    </xf>
    <xf numFmtId="1" fontId="65" fillId="25" borderId="35" xfId="315" applyNumberFormat="1" applyFont="1" applyFill="1" applyBorder="1" applyAlignment="1">
      <alignment horizontal="left"/>
    </xf>
    <xf numFmtId="165" fontId="83" fillId="25" borderId="0" xfId="315" applyNumberFormat="1" applyFont="1" applyFill="1"/>
    <xf numFmtId="165" fontId="83" fillId="25" borderId="0" xfId="315" applyNumberFormat="1" applyFont="1" applyFill="1" applyBorder="1"/>
    <xf numFmtId="165" fontId="82" fillId="25" borderId="0" xfId="315" applyNumberFormat="1" applyFont="1" applyFill="1" applyBorder="1"/>
    <xf numFmtId="165" fontId="65" fillId="25" borderId="11" xfId="315" applyNumberFormat="1" applyFont="1" applyFill="1" applyBorder="1" applyAlignment="1" applyProtection="1">
      <alignment horizontal="left"/>
    </xf>
    <xf numFmtId="165" fontId="65" fillId="25" borderId="11" xfId="315" applyNumberFormat="1" applyFont="1" applyFill="1" applyBorder="1" applyAlignment="1" applyProtection="1">
      <alignment horizontal="center"/>
    </xf>
    <xf numFmtId="175" fontId="65" fillId="25" borderId="11" xfId="315" applyNumberFormat="1" applyFont="1" applyFill="1" applyBorder="1"/>
    <xf numFmtId="175" fontId="76" fillId="25" borderId="11" xfId="315" applyNumberFormat="1" applyFont="1" applyFill="1" applyBorder="1" applyProtection="1"/>
    <xf numFmtId="167" fontId="82" fillId="25" borderId="0" xfId="315" applyNumberFormat="1" applyFont="1" applyFill="1"/>
    <xf numFmtId="3" fontId="82" fillId="25" borderId="0" xfId="315" applyNumberFormat="1" applyFont="1" applyFill="1"/>
    <xf numFmtId="0" fontId="53" fillId="0" borderId="0" xfId="449" applyFont="1" applyAlignment="1">
      <alignment horizontal="center"/>
    </xf>
    <xf numFmtId="3" fontId="64" fillId="0" borderId="0" xfId="449" applyNumberFormat="1" applyFont="1" applyAlignment="1">
      <alignment horizontal="right"/>
    </xf>
    <xf numFmtId="0" fontId="65" fillId="0" borderId="15" xfId="449" applyFont="1" applyBorder="1"/>
    <xf numFmtId="0" fontId="65" fillId="0" borderId="14" xfId="449" applyFont="1" applyBorder="1"/>
    <xf numFmtId="3" fontId="64" fillId="0" borderId="15" xfId="449" applyNumberFormat="1" applyFont="1" applyBorder="1" applyAlignment="1">
      <alignment horizontal="center"/>
    </xf>
    <xf numFmtId="0" fontId="64" fillId="0" borderId="35" xfId="449" applyFont="1" applyBorder="1" applyAlignment="1">
      <alignment horizontal="center"/>
    </xf>
    <xf numFmtId="3" fontId="64" fillId="0" borderId="20" xfId="449" applyNumberFormat="1" applyFont="1" applyBorder="1" applyAlignment="1">
      <alignment horizontal="center"/>
    </xf>
    <xf numFmtId="0" fontId="65" fillId="0" borderId="20" xfId="449" applyFont="1" applyBorder="1"/>
    <xf numFmtId="0" fontId="64" fillId="0" borderId="37" xfId="449" applyFont="1" applyBorder="1"/>
    <xf numFmtId="3" fontId="64" fillId="0" borderId="35" xfId="449" quotePrefix="1" applyNumberFormat="1" applyFont="1" applyBorder="1" applyAlignment="1">
      <alignment horizontal="center"/>
    </xf>
    <xf numFmtId="0" fontId="69" fillId="0" borderId="27" xfId="449" quotePrefix="1" applyFont="1" applyBorder="1" applyAlignment="1">
      <alignment horizontal="center" vertical="center"/>
    </xf>
    <xf numFmtId="0" fontId="64" fillId="0" borderId="15" xfId="449" applyFont="1" applyBorder="1" applyAlignment="1">
      <alignment horizontal="center"/>
    </xf>
    <xf numFmtId="0" fontId="64" fillId="0" borderId="15" xfId="449" quotePrefix="1" applyFont="1" applyBorder="1"/>
    <xf numFmtId="0" fontId="53" fillId="0" borderId="20" xfId="449" applyFont="1" applyBorder="1"/>
    <xf numFmtId="0" fontId="70" fillId="0" borderId="20" xfId="487" applyFont="1" applyBorder="1" applyAlignment="1">
      <alignment vertical="center"/>
    </xf>
    <xf numFmtId="0" fontId="71" fillId="0" borderId="20" xfId="449" applyFont="1" applyBorder="1"/>
    <xf numFmtId="0" fontId="64" fillId="0" borderId="20" xfId="487" quotePrefix="1" applyFont="1" applyBorder="1" applyAlignment="1">
      <alignment vertical="center"/>
    </xf>
    <xf numFmtId="0" fontId="65" fillId="0" borderId="20" xfId="487" quotePrefix="1" applyFont="1" applyBorder="1" applyAlignment="1"/>
    <xf numFmtId="0" fontId="65" fillId="0" borderId="20" xfId="487" quotePrefix="1" applyFont="1" applyBorder="1" applyAlignment="1">
      <alignment vertical="center"/>
    </xf>
    <xf numFmtId="0" fontId="64" fillId="0" borderId="20" xfId="449" applyFont="1" applyBorder="1" applyAlignment="1">
      <alignment horizontal="center"/>
    </xf>
    <xf numFmtId="0" fontId="64" fillId="0" borderId="20" xfId="449" quotePrefix="1" applyFont="1" applyBorder="1"/>
    <xf numFmtId="0" fontId="65" fillId="0" borderId="20" xfId="488" quotePrefix="1" applyFont="1" applyBorder="1" applyAlignment="1" applyProtection="1">
      <alignment horizontal="left" vertical="center"/>
      <protection locked="0" hidden="1"/>
    </xf>
    <xf numFmtId="0" fontId="65" fillId="0" borderId="20" xfId="488" quotePrefix="1" applyFont="1" applyBorder="1" applyAlignment="1" applyProtection="1">
      <alignment vertical="center"/>
      <protection locked="0" hidden="1"/>
    </xf>
    <xf numFmtId="0" fontId="53" fillId="0" borderId="23" xfId="449" applyFont="1" applyBorder="1"/>
    <xf numFmtId="0" fontId="65" fillId="0" borderId="23" xfId="488" quotePrefix="1" applyFont="1" applyBorder="1" applyAlignment="1" applyProtection="1">
      <alignment vertical="center"/>
      <protection locked="0" hidden="1"/>
    </xf>
    <xf numFmtId="2" fontId="0" fillId="0" borderId="0" xfId="0" applyNumberFormat="1"/>
    <xf numFmtId="0" fontId="116" fillId="0" borderId="0" xfId="0" applyFont="1" applyProtection="1">
      <protection locked="0" hidden="1"/>
    </xf>
    <xf numFmtId="0" fontId="117" fillId="0" borderId="0" xfId="0" applyFont="1" applyProtection="1">
      <protection locked="0" hidden="1"/>
    </xf>
    <xf numFmtId="0" fontId="116" fillId="0" borderId="0" xfId="0" applyFont="1" applyBorder="1" applyProtection="1">
      <protection locked="0" hidden="1"/>
    </xf>
    <xf numFmtId="0" fontId="68" fillId="0" borderId="0" xfId="0" applyFont="1" applyAlignment="1" applyProtection="1">
      <alignment horizontal="center"/>
      <protection locked="0" hidden="1"/>
    </xf>
    <xf numFmtId="0" fontId="116" fillId="0" borderId="10" xfId="0" applyFont="1" applyBorder="1" applyProtection="1">
      <protection locked="0" hidden="1"/>
    </xf>
    <xf numFmtId="0" fontId="116" fillId="0" borderId="11" xfId="0" applyFont="1" applyBorder="1" applyProtection="1">
      <protection locked="0" hidden="1"/>
    </xf>
    <xf numFmtId="0" fontId="116" fillId="0" borderId="14" xfId="0" applyFont="1" applyBorder="1" applyProtection="1">
      <protection locked="0" hidden="1"/>
    </xf>
    <xf numFmtId="0" fontId="117" fillId="0" borderId="28" xfId="0" applyFont="1" applyBorder="1" applyAlignment="1" applyProtection="1">
      <alignment horizontal="centerContinuous" vertical="center"/>
      <protection locked="0" hidden="1"/>
    </xf>
    <xf numFmtId="0" fontId="117" fillId="0" borderId="45" xfId="0" applyFont="1" applyBorder="1" applyAlignment="1" applyProtection="1">
      <alignment horizontal="centerContinuous" vertical="center"/>
      <protection locked="0" hidden="1"/>
    </xf>
    <xf numFmtId="0" fontId="117" fillId="0" borderId="14" xfId="0" applyFont="1" applyBorder="1" applyAlignment="1" applyProtection="1">
      <alignment horizontal="centerContinuous" vertical="center"/>
      <protection locked="0" hidden="1"/>
    </xf>
    <xf numFmtId="0" fontId="117" fillId="0" borderId="18" xfId="0" applyFont="1" applyBorder="1" applyAlignment="1" applyProtection="1">
      <alignment horizontal="centerContinuous"/>
      <protection locked="0" hidden="1"/>
    </xf>
    <xf numFmtId="0" fontId="117" fillId="0" borderId="0" xfId="0" applyFont="1" applyBorder="1" applyAlignment="1" applyProtection="1">
      <alignment horizontal="centerContinuous"/>
      <protection locked="0" hidden="1"/>
    </xf>
    <xf numFmtId="0" fontId="118" fillId="0" borderId="35" xfId="0" applyFont="1" applyBorder="1" applyAlignment="1" applyProtection="1">
      <alignment horizontal="centerContinuous"/>
      <protection locked="0" hidden="1"/>
    </xf>
    <xf numFmtId="0" fontId="117" fillId="0" borderId="20" xfId="0" applyFont="1" applyBorder="1" applyAlignment="1" applyProtection="1">
      <alignment horizontal="center" vertical="center"/>
      <protection locked="0" hidden="1"/>
    </xf>
    <xf numFmtId="0" fontId="117" fillId="0" borderId="15" xfId="0" applyFont="1" applyBorder="1" applyAlignment="1" applyProtection="1">
      <alignment horizontal="center"/>
      <protection locked="0" hidden="1"/>
    </xf>
    <xf numFmtId="0" fontId="116" fillId="0" borderId="18" xfId="0" applyFont="1" applyBorder="1" applyProtection="1">
      <protection locked="0" hidden="1"/>
    </xf>
    <xf numFmtId="0" fontId="116" fillId="0" borderId="35" xfId="0" applyFont="1" applyBorder="1" applyProtection="1">
      <protection locked="0" hidden="1"/>
    </xf>
    <xf numFmtId="0" fontId="117" fillId="0" borderId="20" xfId="0" quotePrefix="1" applyFont="1" applyBorder="1" applyAlignment="1" applyProtection="1">
      <alignment horizontal="centerContinuous" vertical="center"/>
      <protection locked="0" hidden="1"/>
    </xf>
    <xf numFmtId="0" fontId="117" fillId="0" borderId="20" xfId="0" applyFont="1" applyBorder="1" applyAlignment="1" applyProtection="1">
      <alignment horizontal="centerContinuous" vertical="center"/>
      <protection locked="0" hidden="1"/>
    </xf>
    <xf numFmtId="0" fontId="119" fillId="0" borderId="0" xfId="0" applyFont="1" applyProtection="1">
      <protection locked="0" hidden="1"/>
    </xf>
    <xf numFmtId="0" fontId="120" fillId="0" borderId="18" xfId="0" applyFont="1" applyBorder="1" applyAlignment="1" applyProtection="1">
      <alignment horizontal="center" vertical="center"/>
      <protection locked="0" hidden="1"/>
    </xf>
    <xf numFmtId="0" fontId="120" fillId="0" borderId="0" xfId="0" applyFont="1" applyBorder="1" applyAlignment="1" applyProtection="1">
      <alignment horizontal="center" vertical="center"/>
      <protection locked="0" hidden="1"/>
    </xf>
    <xf numFmtId="0" fontId="120" fillId="0" borderId="37" xfId="0" applyFont="1" applyBorder="1" applyAlignment="1" applyProtection="1">
      <alignment horizontal="center" vertical="center"/>
      <protection locked="0" hidden="1"/>
    </xf>
    <xf numFmtId="0" fontId="120" fillId="0" borderId="27" xfId="0" applyFont="1" applyBorder="1" applyAlignment="1" applyProtection="1">
      <alignment horizontal="center" vertical="center"/>
      <protection locked="0" hidden="1"/>
    </xf>
    <xf numFmtId="0" fontId="120" fillId="0" borderId="42" xfId="0" applyFont="1" applyBorder="1" applyAlignment="1" applyProtection="1">
      <alignment horizontal="center" vertical="center"/>
      <protection locked="0" hidden="1"/>
    </xf>
    <xf numFmtId="0" fontId="120" fillId="0" borderId="42" xfId="0" applyFont="1" applyBorder="1" applyAlignment="1" applyProtection="1">
      <alignment horizontal="centerContinuous" vertical="center"/>
      <protection locked="0" hidden="1"/>
    </xf>
    <xf numFmtId="0" fontId="116" fillId="0" borderId="0" xfId="0" applyFont="1" applyAlignment="1" applyProtection="1">
      <alignment horizontal="center" vertical="top"/>
      <protection locked="0" hidden="1"/>
    </xf>
    <xf numFmtId="0" fontId="117" fillId="0" borderId="18" xfId="0" applyFont="1" applyBorder="1" applyAlignment="1" applyProtection="1">
      <alignment vertical="center"/>
      <protection locked="0" hidden="1"/>
    </xf>
    <xf numFmtId="0" fontId="117" fillId="0" borderId="0" xfId="0" applyFont="1" applyBorder="1" applyAlignment="1" applyProtection="1">
      <alignment vertical="center"/>
      <protection locked="0" hidden="1"/>
    </xf>
    <xf numFmtId="0" fontId="117" fillId="0" borderId="35" xfId="0" applyFont="1" applyBorder="1" applyAlignment="1" applyProtection="1">
      <alignment vertical="center"/>
      <protection locked="0" hidden="1"/>
    </xf>
    <xf numFmtId="166" fontId="64" fillId="0" borderId="20" xfId="0" applyNumberFormat="1" applyFont="1" applyFill="1" applyBorder="1" applyAlignment="1" applyProtection="1">
      <alignment vertical="center"/>
      <protection locked="0" hidden="1"/>
    </xf>
    <xf numFmtId="0" fontId="122" fillId="0" borderId="18" xfId="0" applyFont="1" applyBorder="1" applyAlignment="1" applyProtection="1">
      <alignment vertical="center"/>
      <protection locked="0" hidden="1"/>
    </xf>
    <xf numFmtId="0" fontId="122" fillId="0" borderId="0" xfId="0" applyFont="1" applyBorder="1" applyAlignment="1" applyProtection="1">
      <alignment vertical="center"/>
      <protection locked="0" hidden="1"/>
    </xf>
    <xf numFmtId="0" fontId="117" fillId="0" borderId="18" xfId="0" quotePrefix="1" applyFont="1" applyBorder="1" applyAlignment="1" applyProtection="1">
      <alignment horizontal="center"/>
      <protection locked="0" hidden="1"/>
    </xf>
    <xf numFmtId="0" fontId="117" fillId="0" borderId="0" xfId="0" applyFont="1" applyBorder="1" applyAlignment="1" applyProtection="1">
      <alignment horizontal="left"/>
      <protection locked="0" hidden="1"/>
    </xf>
    <xf numFmtId="0" fontId="117" fillId="0" borderId="35" xfId="0" quotePrefix="1" applyFont="1" applyBorder="1" applyAlignment="1" applyProtection="1">
      <alignment horizontal="center"/>
      <protection locked="0" hidden="1"/>
    </xf>
    <xf numFmtId="0" fontId="116" fillId="0" borderId="18" xfId="0" applyFont="1" applyBorder="1" applyAlignment="1" applyProtection="1">
      <alignment vertical="center"/>
      <protection locked="0" hidden="1"/>
    </xf>
    <xf numFmtId="0" fontId="121" fillId="0" borderId="0" xfId="0" applyFont="1" applyBorder="1" applyAlignment="1" applyProtection="1">
      <alignment vertical="center"/>
      <protection locked="0" hidden="1"/>
    </xf>
    <xf numFmtId="0" fontId="116" fillId="0" borderId="35" xfId="0" applyFont="1" applyBorder="1" applyAlignment="1" applyProtection="1">
      <alignment vertical="center"/>
      <protection locked="0" hidden="1"/>
    </xf>
    <xf numFmtId="0" fontId="116" fillId="0" borderId="0" xfId="0" applyFont="1" applyBorder="1" applyAlignment="1" applyProtection="1">
      <alignment vertical="center"/>
      <protection locked="0" hidden="1"/>
    </xf>
    <xf numFmtId="0" fontId="116" fillId="0" borderId="18" xfId="0" applyFont="1" applyBorder="1" applyAlignment="1" applyProtection="1">
      <alignment horizontal="left" vertical="center"/>
      <protection locked="0" hidden="1"/>
    </xf>
    <xf numFmtId="0" fontId="116" fillId="0" borderId="35" xfId="0" applyFont="1" applyBorder="1" applyAlignment="1" applyProtection="1">
      <alignment horizontal="left" vertical="center"/>
      <protection locked="0" hidden="1"/>
    </xf>
    <xf numFmtId="2" fontId="116" fillId="0" borderId="0" xfId="0" applyNumberFormat="1" applyFont="1" applyBorder="1" applyAlignment="1" applyProtection="1">
      <alignment horizontal="center" vertical="top" wrapText="1"/>
      <protection locked="0" hidden="1"/>
    </xf>
    <xf numFmtId="2" fontId="116" fillId="0" borderId="0" xfId="0" applyNumberFormat="1" applyFont="1" applyBorder="1" applyAlignment="1" applyProtection="1">
      <alignment vertical="top" wrapText="1"/>
      <protection locked="0" hidden="1"/>
    </xf>
    <xf numFmtId="2" fontId="116" fillId="0" borderId="35" xfId="0" applyNumberFormat="1" applyFont="1" applyBorder="1" applyAlignment="1" applyProtection="1">
      <alignment vertical="center" wrapText="1"/>
      <protection locked="0" hidden="1"/>
    </xf>
    <xf numFmtId="0" fontId="117" fillId="0" borderId="35" xfId="0" applyFont="1" applyBorder="1" applyAlignment="1" applyProtection="1">
      <alignment horizontal="center" vertical="center"/>
      <protection locked="0" hidden="1"/>
    </xf>
    <xf numFmtId="0" fontId="117" fillId="0" borderId="18" xfId="0" applyFont="1" applyBorder="1" applyAlignment="1" applyProtection="1">
      <alignment horizontal="center" vertical="center"/>
      <protection locked="0" hidden="1"/>
    </xf>
    <xf numFmtId="2" fontId="116" fillId="0" borderId="35" xfId="0" applyNumberFormat="1" applyFont="1" applyBorder="1" applyAlignment="1" applyProtection="1">
      <alignment vertical="top" wrapText="1"/>
      <protection locked="0" hidden="1"/>
    </xf>
    <xf numFmtId="0" fontId="116" fillId="0" borderId="0" xfId="0" applyFont="1" applyAlignment="1" applyProtection="1">
      <alignment vertical="center"/>
      <protection locked="0" hidden="1"/>
    </xf>
    <xf numFmtId="0" fontId="117" fillId="0" borderId="18" xfId="0" applyFont="1" applyBorder="1" applyAlignment="1" applyProtection="1">
      <alignment horizontal="center"/>
      <protection locked="0" hidden="1"/>
    </xf>
    <xf numFmtId="0" fontId="117" fillId="0" borderId="0" xfId="0" applyFont="1" applyBorder="1" applyAlignment="1" applyProtection="1">
      <protection locked="0" hidden="1"/>
    </xf>
    <xf numFmtId="0" fontId="117" fillId="0" borderId="35" xfId="0" applyFont="1" applyBorder="1" applyAlignment="1" applyProtection="1">
      <protection locked="0" hidden="1"/>
    </xf>
    <xf numFmtId="0" fontId="117" fillId="0" borderId="36" xfId="0" applyFont="1" applyBorder="1" applyAlignment="1" applyProtection="1">
      <alignment horizontal="center" vertical="center"/>
      <protection locked="0" hidden="1"/>
    </xf>
    <xf numFmtId="0" fontId="117" fillId="0" borderId="29" xfId="0" applyFont="1" applyBorder="1" applyAlignment="1" applyProtection="1">
      <alignment vertical="center"/>
      <protection locked="0" hidden="1"/>
    </xf>
    <xf numFmtId="0" fontId="117" fillId="0" borderId="37" xfId="0" applyFont="1" applyBorder="1" applyAlignment="1" applyProtection="1">
      <alignment vertical="center"/>
      <protection locked="0" hidden="1"/>
    </xf>
    <xf numFmtId="0" fontId="117" fillId="0" borderId="0" xfId="0" applyFont="1" applyAlignment="1" applyProtection="1">
      <alignment horizontal="center"/>
      <protection locked="0" hidden="1"/>
    </xf>
    <xf numFmtId="179" fontId="86" fillId="0" borderId="29" xfId="340" applyNumberFormat="1" applyFont="1" applyFill="1" applyBorder="1" applyAlignment="1" applyProtection="1"/>
    <xf numFmtId="178" fontId="117" fillId="0" borderId="15" xfId="0" applyNumberFormat="1" applyFont="1" applyFill="1" applyBorder="1" applyAlignment="1" applyProtection="1">
      <alignment vertical="center"/>
      <protection locked="0" hidden="1"/>
    </xf>
    <xf numFmtId="178" fontId="117" fillId="0" borderId="20" xfId="0" applyNumberFormat="1" applyFont="1" applyFill="1" applyBorder="1" applyAlignment="1" applyProtection="1">
      <alignment vertical="center"/>
      <protection locked="0" hidden="1"/>
    </xf>
    <xf numFmtId="178" fontId="116" fillId="0" borderId="20" xfId="0" applyNumberFormat="1" applyFont="1" applyFill="1" applyBorder="1" applyAlignment="1" applyProtection="1">
      <alignment vertical="center"/>
      <protection locked="0" hidden="1"/>
    </xf>
    <xf numFmtId="178" fontId="116" fillId="0" borderId="35" xfId="0" applyNumberFormat="1" applyFont="1" applyFill="1" applyBorder="1" applyAlignment="1" applyProtection="1">
      <alignment horizontal="right" vertical="center"/>
      <protection locked="0" hidden="1"/>
    </xf>
    <xf numFmtId="178" fontId="117" fillId="0" borderId="23" xfId="0" applyNumberFormat="1" applyFont="1" applyFill="1" applyBorder="1" applyAlignment="1" applyProtection="1">
      <alignment vertical="center"/>
      <protection locked="0" hidden="1"/>
    </xf>
    <xf numFmtId="166" fontId="64" fillId="0" borderId="15" xfId="0" applyNumberFormat="1" applyFont="1" applyFill="1" applyBorder="1" applyAlignment="1" applyProtection="1">
      <alignment vertical="center"/>
      <protection locked="0" hidden="1"/>
    </xf>
    <xf numFmtId="165" fontId="79" fillId="0" borderId="0" xfId="342" applyFont="1" applyFill="1" applyAlignment="1">
      <alignment vertical="center"/>
    </xf>
    <xf numFmtId="0" fontId="0" fillId="25" borderId="0" xfId="0" applyFill="1"/>
    <xf numFmtId="0" fontId="70" fillId="25" borderId="0" xfId="0" applyFont="1" applyFill="1"/>
    <xf numFmtId="0" fontId="70" fillId="0" borderId="0" xfId="0" applyFont="1"/>
    <xf numFmtId="178" fontId="117" fillId="25" borderId="20" xfId="0" applyNumberFormat="1" applyFont="1" applyFill="1" applyBorder="1" applyAlignment="1" applyProtection="1">
      <alignment vertical="center"/>
      <protection locked="0" hidden="1"/>
    </xf>
    <xf numFmtId="165" fontId="65" fillId="0" borderId="0" xfId="339" quotePrefix="1" applyFont="1" applyBorder="1" applyAlignment="1" applyProtection="1">
      <alignment horizontal="left"/>
    </xf>
    <xf numFmtId="171" fontId="76" fillId="25" borderId="35" xfId="343" applyNumberFormat="1" applyFont="1" applyFill="1" applyBorder="1" applyAlignment="1" applyProtection="1">
      <alignment horizontal="right" vertical="center"/>
    </xf>
    <xf numFmtId="171" fontId="76" fillId="25" borderId="37" xfId="343" applyNumberFormat="1" applyFont="1" applyFill="1" applyBorder="1" applyAlignment="1" applyProtection="1">
      <alignment horizontal="right" vertical="center"/>
    </xf>
    <xf numFmtId="165" fontId="53" fillId="25" borderId="0" xfId="339" quotePrefix="1" applyFont="1" applyFill="1" applyBorder="1" applyAlignment="1" applyProtection="1">
      <alignment horizontal="left"/>
    </xf>
    <xf numFmtId="0" fontId="0" fillId="25" borderId="0" xfId="0" applyFill="1" applyAlignment="1"/>
    <xf numFmtId="165" fontId="65" fillId="0" borderId="0" xfId="339" quotePrefix="1" applyFont="1" applyFill="1" applyBorder="1" applyAlignment="1" applyProtection="1">
      <alignment horizontal="left"/>
    </xf>
    <xf numFmtId="165" fontId="82" fillId="0" borderId="0" xfId="340" applyFont="1" applyAlignment="1"/>
    <xf numFmtId="165" fontId="70" fillId="0" borderId="0" xfId="340" applyFont="1" applyAlignment="1"/>
    <xf numFmtId="4" fontId="53" fillId="0" borderId="0" xfId="449" applyNumberFormat="1" applyFont="1"/>
    <xf numFmtId="4" fontId="71" fillId="0" borderId="0" xfId="449" applyNumberFormat="1" applyFont="1"/>
    <xf numFmtId="178" fontId="116" fillId="0" borderId="0" xfId="0" applyNumberFormat="1" applyFont="1" applyProtection="1">
      <protection locked="0" hidden="1"/>
    </xf>
    <xf numFmtId="178" fontId="116" fillId="0" borderId="20" xfId="0" applyNumberFormat="1" applyFont="1" applyBorder="1" applyAlignment="1" applyProtection="1">
      <alignment vertical="center"/>
      <protection locked="0" hidden="1"/>
    </xf>
    <xf numFmtId="178" fontId="117" fillId="0" borderId="20" xfId="0" applyNumberFormat="1" applyFont="1" applyBorder="1" applyAlignment="1" applyProtection="1">
      <alignment vertical="center"/>
      <protection locked="0" hidden="1"/>
    </xf>
    <xf numFmtId="178" fontId="117" fillId="0" borderId="23" xfId="0" applyNumberFormat="1" applyFont="1" applyBorder="1" applyAlignment="1" applyProtection="1">
      <alignment vertical="center"/>
      <protection locked="0" hidden="1"/>
    </xf>
    <xf numFmtId="180" fontId="74" fillId="0" borderId="10" xfId="343" applyNumberFormat="1" applyFont="1" applyFill="1" applyBorder="1" applyAlignment="1" applyProtection="1">
      <alignment vertical="center"/>
    </xf>
    <xf numFmtId="180" fontId="64" fillId="0" borderId="0" xfId="343" applyNumberFormat="1" applyFont="1" applyFill="1" applyBorder="1" applyAlignment="1" applyProtection="1">
      <alignment vertical="center"/>
    </xf>
    <xf numFmtId="180" fontId="64" fillId="0" borderId="14" xfId="343" applyNumberFormat="1" applyFont="1" applyFill="1" applyBorder="1" applyAlignment="1" applyProtection="1">
      <alignment vertical="center"/>
    </xf>
    <xf numFmtId="180" fontId="74" fillId="0" borderId="0" xfId="343" applyNumberFormat="1" applyFont="1" applyFill="1" applyBorder="1" applyAlignment="1" applyProtection="1">
      <alignment vertical="center"/>
    </xf>
    <xf numFmtId="180" fontId="64" fillId="0" borderId="35" xfId="343" applyNumberFormat="1" applyFont="1" applyFill="1" applyBorder="1" applyAlignment="1" applyProtection="1">
      <alignment vertical="center"/>
    </xf>
    <xf numFmtId="180" fontId="76" fillId="0" borderId="0" xfId="343" applyNumberFormat="1" applyFont="1" applyFill="1" applyBorder="1" applyAlignment="1" applyProtection="1">
      <alignment vertical="center"/>
    </xf>
    <xf numFmtId="180" fontId="76" fillId="0" borderId="10" xfId="343" applyNumberFormat="1" applyFont="1" applyFill="1" applyBorder="1" applyAlignment="1" applyProtection="1">
      <alignment vertical="center"/>
    </xf>
    <xf numFmtId="180" fontId="74" fillId="0" borderId="10" xfId="342" applyNumberFormat="1" applyFont="1" applyFill="1" applyBorder="1" applyAlignment="1" applyProtection="1">
      <alignment vertical="center"/>
    </xf>
    <xf numFmtId="180" fontId="74" fillId="0" borderId="11" xfId="342" applyNumberFormat="1" applyFont="1" applyFill="1" applyBorder="1" applyAlignment="1" applyProtection="1">
      <alignment vertical="center"/>
    </xf>
    <xf numFmtId="171" fontId="76" fillId="25" borderId="18" xfId="342" applyNumberFormat="1" applyFont="1" applyFill="1" applyBorder="1" applyAlignment="1" applyProtection="1">
      <alignment horizontal="right" vertical="center"/>
    </xf>
    <xf numFmtId="171" fontId="123" fillId="0" borderId="0" xfId="342" applyNumberFormat="1" applyFont="1" applyFill="1" applyBorder="1" applyAlignment="1" applyProtection="1">
      <alignment horizontal="right" vertical="center"/>
    </xf>
    <xf numFmtId="171" fontId="123" fillId="0" borderId="35" xfId="342" applyNumberFormat="1" applyFont="1" applyFill="1" applyBorder="1" applyAlignment="1" applyProtection="1">
      <alignment horizontal="right" vertical="center"/>
    </xf>
    <xf numFmtId="171" fontId="123" fillId="0" borderId="29" xfId="342" applyNumberFormat="1" applyFont="1" applyFill="1" applyBorder="1" applyAlignment="1" applyProtection="1">
      <alignment horizontal="right" vertical="center"/>
    </xf>
    <xf numFmtId="171" fontId="123" fillId="0" borderId="37" xfId="342" applyNumberFormat="1" applyFont="1" applyFill="1" applyBorder="1" applyAlignment="1" applyProtection="1">
      <alignment horizontal="right" vertical="center"/>
    </xf>
    <xf numFmtId="171" fontId="103" fillId="0" borderId="0" xfId="342" applyNumberFormat="1" applyFont="1" applyFill="1" applyBorder="1" applyAlignment="1" applyProtection="1">
      <alignment horizontal="right" vertical="center"/>
    </xf>
    <xf numFmtId="171" fontId="103" fillId="25" borderId="0" xfId="342" applyNumberFormat="1" applyFont="1" applyFill="1" applyBorder="1" applyAlignment="1" applyProtection="1">
      <alignment horizontal="right" vertical="center"/>
    </xf>
    <xf numFmtId="171" fontId="103" fillId="0" borderId="35" xfId="342" applyNumberFormat="1" applyFont="1" applyFill="1" applyBorder="1" applyAlignment="1" applyProtection="1">
      <alignment horizontal="right" vertical="center"/>
    </xf>
    <xf numFmtId="171" fontId="103" fillId="0" borderId="29" xfId="342" applyNumberFormat="1" applyFont="1" applyFill="1" applyBorder="1" applyAlignment="1" applyProtection="1">
      <alignment horizontal="right" vertical="center"/>
    </xf>
    <xf numFmtId="171" fontId="103" fillId="0" borderId="37" xfId="342" applyNumberFormat="1" applyFont="1" applyFill="1" applyBorder="1" applyAlignment="1" applyProtection="1">
      <alignment horizontal="right" vertical="center"/>
    </xf>
    <xf numFmtId="180" fontId="123" fillId="0" borderId="0" xfId="345" applyNumberFormat="1" applyFont="1" applyFill="1" applyBorder="1" applyAlignment="1" applyProtection="1">
      <alignment horizontal="right" vertical="center"/>
    </xf>
    <xf numFmtId="180" fontId="123" fillId="0" borderId="14" xfId="345" applyNumberFormat="1" applyFont="1" applyFill="1" applyBorder="1" applyAlignment="1" applyProtection="1">
      <alignment horizontal="right" vertical="center"/>
    </xf>
    <xf numFmtId="180" fontId="123" fillId="0" borderId="35" xfId="345" applyNumberFormat="1" applyFont="1" applyFill="1" applyBorder="1" applyAlignment="1" applyProtection="1">
      <alignment horizontal="right" vertical="center"/>
    </xf>
    <xf numFmtId="171" fontId="67" fillId="0" borderId="0" xfId="0" applyNumberFormat="1" applyFont="1" applyFill="1" applyBorder="1" applyAlignment="1" applyProtection="1">
      <alignment horizontal="right" vertical="center"/>
    </xf>
    <xf numFmtId="180" fontId="103" fillId="0" borderId="0" xfId="345" applyNumberFormat="1" applyFont="1" applyFill="1" applyBorder="1" applyAlignment="1" applyProtection="1">
      <alignment horizontal="right" vertical="center"/>
    </xf>
    <xf numFmtId="171" fontId="70" fillId="0" borderId="0" xfId="0" applyNumberFormat="1" applyFont="1" applyFill="1" applyBorder="1" applyAlignment="1" applyProtection="1">
      <alignment horizontal="right" vertical="center"/>
    </xf>
    <xf numFmtId="180" fontId="103" fillId="0" borderId="52" xfId="345" applyNumberFormat="1" applyFont="1" applyFill="1" applyBorder="1" applyAlignment="1" applyProtection="1">
      <alignment horizontal="right" vertical="center"/>
    </xf>
    <xf numFmtId="180" fontId="103" fillId="0" borderId="19" xfId="345" applyNumberFormat="1" applyFont="1" applyFill="1" applyBorder="1" applyAlignment="1" applyProtection="1">
      <alignment horizontal="right" vertical="center"/>
    </xf>
    <xf numFmtId="180" fontId="103" fillId="0" borderId="0" xfId="345" applyNumberFormat="1" applyFont="1" applyFill="1" applyAlignment="1" applyProtection="1">
      <alignment horizontal="right" vertical="center"/>
    </xf>
    <xf numFmtId="181" fontId="64" fillId="0" borderId="20" xfId="467" applyNumberFormat="1" applyFont="1" applyBorder="1" applyAlignment="1" applyProtection="1">
      <alignment horizontal="right"/>
    </xf>
    <xf numFmtId="181" fontId="64" fillId="0" borderId="18" xfId="467" applyNumberFormat="1" applyFont="1" applyFill="1" applyBorder="1" applyAlignment="1" applyProtection="1">
      <alignment horizontal="right"/>
    </xf>
    <xf numFmtId="181" fontId="64" fillId="0" borderId="20" xfId="467" applyNumberFormat="1" applyFont="1" applyFill="1" applyBorder="1" applyAlignment="1" applyProtection="1">
      <alignment horizontal="right"/>
    </xf>
    <xf numFmtId="181" fontId="65" fillId="0" borderId="20" xfId="467" applyNumberFormat="1" applyFont="1" applyBorder="1" applyAlignment="1" applyProtection="1">
      <alignment horizontal="right"/>
    </xf>
    <xf numFmtId="181" fontId="65" fillId="0" borderId="18" xfId="467" applyNumberFormat="1" applyFont="1" applyFill="1" applyBorder="1" applyAlignment="1" applyProtection="1">
      <alignment horizontal="right"/>
    </xf>
    <xf numFmtId="181" fontId="65" fillId="0" borderId="20" xfId="467" applyNumberFormat="1" applyFont="1" applyFill="1" applyBorder="1" applyAlignment="1" applyProtection="1">
      <alignment horizontal="right"/>
    </xf>
    <xf numFmtId="171" fontId="76" fillId="25" borderId="0" xfId="343" applyNumberFormat="1" applyFont="1" applyFill="1" applyBorder="1" applyAlignment="1" applyProtection="1">
      <alignment horizontal="right" vertical="center"/>
    </xf>
    <xf numFmtId="171" fontId="125" fillId="0" borderId="35" xfId="340" applyNumberFormat="1" applyFont="1" applyFill="1" applyBorder="1" applyAlignment="1" applyProtection="1">
      <alignment horizontal="right"/>
    </xf>
    <xf numFmtId="171" fontId="125" fillId="0" borderId="37" xfId="340" applyNumberFormat="1" applyFont="1" applyFill="1" applyBorder="1" applyAlignment="1" applyProtection="1">
      <alignment horizontal="right"/>
    </xf>
    <xf numFmtId="0" fontId="120" fillId="0" borderId="23" xfId="0" applyFont="1" applyBorder="1" applyAlignment="1" applyProtection="1">
      <alignment horizontal="center" vertical="center"/>
      <protection locked="0" hidden="1"/>
    </xf>
    <xf numFmtId="0" fontId="65" fillId="0" borderId="0" xfId="0" applyFont="1" applyFill="1" applyAlignment="1">
      <alignment horizontal="left"/>
    </xf>
    <xf numFmtId="0" fontId="65" fillId="0" borderId="0" xfId="0" quotePrefix="1" applyFont="1" applyFill="1" applyAlignment="1">
      <alignment horizontal="left"/>
    </xf>
    <xf numFmtId="0" fontId="65" fillId="0" borderId="0" xfId="0" applyFont="1" applyFill="1"/>
    <xf numFmtId="3" fontId="65" fillId="0" borderId="23" xfId="449" applyNumberFormat="1" applyFont="1" applyFill="1" applyBorder="1"/>
    <xf numFmtId="3" fontId="65" fillId="0" borderId="37" xfId="449" applyNumberFormat="1" applyFont="1" applyFill="1" applyBorder="1"/>
    <xf numFmtId="0" fontId="117" fillId="0" borderId="0" xfId="0" applyFont="1" applyAlignment="1" applyProtection="1">
      <alignment horizontal="center"/>
      <protection locked="0" hidden="1"/>
    </xf>
    <xf numFmtId="165" fontId="67" fillId="0" borderId="20" xfId="339" applyFont="1" applyBorder="1" applyAlignment="1" applyProtection="1">
      <alignment horizontal="center"/>
    </xf>
    <xf numFmtId="165" fontId="67" fillId="0" borderId="53" xfId="339" applyFont="1" applyBorder="1" applyAlignment="1" applyProtection="1">
      <alignment horizontal="left"/>
    </xf>
    <xf numFmtId="0" fontId="67" fillId="0" borderId="22" xfId="0" applyFont="1" applyBorder="1" applyAlignment="1" applyProtection="1">
      <alignment horizontal="center"/>
    </xf>
    <xf numFmtId="165" fontId="67" fillId="0" borderId="66" xfId="339" quotePrefix="1" applyNumberFormat="1" applyFont="1" applyBorder="1" applyAlignment="1" applyProtection="1">
      <alignment horizontal="center"/>
    </xf>
    <xf numFmtId="167" fontId="65" fillId="0" borderId="26" xfId="339" applyNumberFormat="1" applyFont="1" applyFill="1" applyBorder="1" applyProtection="1"/>
    <xf numFmtId="165" fontId="53" fillId="0" borderId="0" xfId="339" applyFont="1" applyBorder="1"/>
    <xf numFmtId="167" fontId="53" fillId="0" borderId="0" xfId="339" applyNumberFormat="1" applyFont="1" applyBorder="1" applyProtection="1"/>
    <xf numFmtId="10" fontId="53" fillId="0" borderId="0" xfId="339" applyNumberFormat="1" applyFont="1" applyBorder="1" applyProtection="1"/>
    <xf numFmtId="165" fontId="64" fillId="0" borderId="18" xfId="340" applyFont="1" applyBorder="1"/>
    <xf numFmtId="1" fontId="65" fillId="0" borderId="18" xfId="340" applyNumberFormat="1" applyFont="1" applyBorder="1"/>
    <xf numFmtId="1" fontId="65" fillId="0" borderId="18" xfId="340" applyNumberFormat="1" applyFont="1" applyFill="1" applyBorder="1"/>
    <xf numFmtId="1" fontId="65" fillId="0" borderId="18" xfId="346" applyNumberFormat="1" applyFont="1" applyBorder="1"/>
    <xf numFmtId="165" fontId="82" fillId="0" borderId="36" xfId="340" applyFont="1" applyBorder="1"/>
    <xf numFmtId="171" fontId="74" fillId="0" borderId="23" xfId="340" applyNumberFormat="1" applyFont="1" applyFill="1" applyBorder="1" applyAlignment="1" applyProtection="1">
      <alignment horizontal="right"/>
    </xf>
    <xf numFmtId="171" fontId="126" fillId="0" borderId="35" xfId="340" applyNumberFormat="1" applyFont="1" applyFill="1" applyBorder="1" applyAlignment="1" applyProtection="1">
      <alignment horizontal="right"/>
    </xf>
    <xf numFmtId="49" fontId="65" fillId="25" borderId="18" xfId="483" applyNumberFormat="1" applyFont="1" applyFill="1" applyBorder="1" applyAlignment="1" applyProtection="1">
      <alignment horizontal="left"/>
    </xf>
    <xf numFmtId="165" fontId="65" fillId="25" borderId="0" xfId="483" quotePrefix="1" applyNumberFormat="1" applyFont="1" applyFill="1" applyBorder="1" applyAlignment="1" applyProtection="1">
      <alignment horizontal="center"/>
    </xf>
    <xf numFmtId="165" fontId="65" fillId="25" borderId="35" xfId="483" applyNumberFormat="1" applyFont="1" applyFill="1" applyBorder="1" applyAlignment="1" applyProtection="1">
      <alignment horizontal="left"/>
    </xf>
    <xf numFmtId="3" fontId="109" fillId="0" borderId="0" xfId="326" applyNumberFormat="1" applyFont="1" applyFill="1"/>
    <xf numFmtId="169" fontId="109" fillId="0" borderId="0" xfId="326" applyNumberFormat="1" applyFont="1" applyFill="1"/>
    <xf numFmtId="49" fontId="65" fillId="25" borderId="18" xfId="483" applyNumberFormat="1" applyFont="1" applyFill="1" applyBorder="1"/>
    <xf numFmtId="165" fontId="65" fillId="25" borderId="35" xfId="483" applyNumberFormat="1" applyFont="1" applyFill="1" applyBorder="1"/>
    <xf numFmtId="49" fontId="65" fillId="25" borderId="18" xfId="483" quotePrefix="1" applyNumberFormat="1" applyFont="1" applyFill="1" applyBorder="1"/>
    <xf numFmtId="169" fontId="109" fillId="0" borderId="0" xfId="326" applyNumberFormat="1" applyFont="1" applyFill="1" applyAlignment="1">
      <alignment vertical="center"/>
    </xf>
    <xf numFmtId="165" fontId="110" fillId="25" borderId="0" xfId="483" applyNumberFormat="1" applyFont="1" applyFill="1"/>
    <xf numFmtId="165" fontId="65" fillId="25" borderId="35" xfId="483" applyNumberFormat="1" applyFont="1" applyFill="1" applyBorder="1" applyAlignment="1">
      <alignment wrapText="1"/>
    </xf>
    <xf numFmtId="165" fontId="65" fillId="25" borderId="62" xfId="483" applyNumberFormat="1" applyFont="1" applyFill="1" applyBorder="1" applyAlignment="1">
      <alignment horizontal="center"/>
    </xf>
    <xf numFmtId="165" fontId="70" fillId="25" borderId="63" xfId="483" applyNumberFormat="1" applyFont="1" applyFill="1" applyBorder="1"/>
    <xf numFmtId="49" fontId="94" fillId="25" borderId="0" xfId="483" applyNumberFormat="1" applyFont="1" applyFill="1"/>
    <xf numFmtId="165" fontId="70" fillId="25" borderId="0" xfId="483" applyNumberFormat="1" applyFont="1" applyFill="1"/>
    <xf numFmtId="165" fontId="64" fillId="0" borderId="0" xfId="483" applyNumberFormat="1" applyFont="1" applyFill="1" applyAlignment="1">
      <alignment horizontal="center"/>
    </xf>
    <xf numFmtId="175" fontId="74" fillId="0" borderId="0" xfId="485" applyNumberFormat="1" applyFont="1" applyBorder="1"/>
    <xf numFmtId="175" fontId="74" fillId="0" borderId="14" xfId="485" applyNumberFormat="1" applyFont="1" applyBorder="1"/>
    <xf numFmtId="175" fontId="74" fillId="0" borderId="15" xfId="485" applyNumberFormat="1" applyFont="1" applyBorder="1"/>
    <xf numFmtId="175" fontId="74" fillId="0" borderId="0" xfId="485" applyNumberFormat="1" applyFont="1" applyBorder="1" applyProtection="1"/>
    <xf numFmtId="175" fontId="74" fillId="0" borderId="35" xfId="485" applyNumberFormat="1" applyFont="1" applyBorder="1" applyProtection="1"/>
    <xf numFmtId="1" fontId="65" fillId="0" borderId="20" xfId="485" applyNumberFormat="1" applyFont="1" applyBorder="1"/>
    <xf numFmtId="0" fontId="25" fillId="0" borderId="0" xfId="326"/>
    <xf numFmtId="165" fontId="110" fillId="0" borderId="20" xfId="485" applyNumberFormat="1" applyFont="1" applyBorder="1"/>
    <xf numFmtId="1" fontId="65" fillId="0" borderId="20" xfId="485" applyNumberFormat="1" applyFont="1" applyBorder="1" applyAlignment="1">
      <alignment wrapText="1"/>
    </xf>
    <xf numFmtId="1" fontId="65" fillId="0" borderId="20" xfId="486" applyNumberFormat="1" applyFont="1" applyBorder="1"/>
    <xf numFmtId="49" fontId="65" fillId="0" borderId="61" xfId="485" applyNumberFormat="1" applyFont="1" applyBorder="1"/>
    <xf numFmtId="165" fontId="82" fillId="0" borderId="0" xfId="485" applyNumberFormat="1" applyFont="1" applyFill="1" applyBorder="1"/>
    <xf numFmtId="4" fontId="82" fillId="0" borderId="0" xfId="485" applyNumberFormat="1" applyFont="1"/>
    <xf numFmtId="175" fontId="74" fillId="0" borderId="0" xfId="310" applyNumberFormat="1" applyFont="1" applyFill="1" applyBorder="1"/>
    <xf numFmtId="175" fontId="74" fillId="0" borderId="14" xfId="310" applyNumberFormat="1" applyFont="1" applyFill="1" applyBorder="1"/>
    <xf numFmtId="175" fontId="74" fillId="0" borderId="15" xfId="310" applyNumberFormat="1" applyFont="1" applyFill="1" applyBorder="1"/>
    <xf numFmtId="175" fontId="74" fillId="25" borderId="0" xfId="310" applyNumberFormat="1" applyFont="1" applyFill="1" applyBorder="1" applyProtection="1"/>
    <xf numFmtId="175" fontId="74" fillId="25" borderId="35" xfId="310" applyNumberFormat="1" applyFont="1" applyFill="1" applyBorder="1" applyProtection="1"/>
    <xf numFmtId="165" fontId="65" fillId="25" borderId="18" xfId="310" quotePrefix="1" applyNumberFormat="1" applyFont="1" applyFill="1" applyBorder="1" applyAlignment="1" applyProtection="1">
      <alignment horizontal="left"/>
    </xf>
    <xf numFmtId="165" fontId="65" fillId="25" borderId="0" xfId="310" quotePrefix="1" applyNumberFormat="1" applyFont="1" applyFill="1" applyBorder="1" applyAlignment="1" applyProtection="1">
      <alignment horizontal="center"/>
    </xf>
    <xf numFmtId="165" fontId="65" fillId="25" borderId="35" xfId="310" applyNumberFormat="1" applyFont="1" applyFill="1" applyBorder="1" applyAlignment="1" applyProtection="1">
      <alignment horizontal="left"/>
    </xf>
    <xf numFmtId="165" fontId="65" fillId="0" borderId="18" xfId="310" quotePrefix="1" applyNumberFormat="1" applyFont="1" applyFill="1" applyBorder="1" applyAlignment="1" applyProtection="1">
      <alignment horizontal="left"/>
    </xf>
    <xf numFmtId="165" fontId="65" fillId="0" borderId="0" xfId="310" applyNumberFormat="1" applyFont="1" applyFill="1" applyBorder="1" applyAlignment="1" applyProtection="1">
      <alignment horizontal="center"/>
    </xf>
    <xf numFmtId="165" fontId="65" fillId="0" borderId="35" xfId="310" applyNumberFormat="1" applyFont="1" applyFill="1" applyBorder="1" applyAlignment="1" applyProtection="1">
      <alignment horizontal="left"/>
    </xf>
    <xf numFmtId="165" fontId="65" fillId="0" borderId="0" xfId="310" quotePrefix="1" applyNumberFormat="1" applyFont="1" applyFill="1" applyBorder="1" applyAlignment="1" applyProtection="1">
      <alignment horizontal="center"/>
    </xf>
    <xf numFmtId="165" fontId="65" fillId="25" borderId="37" xfId="310" applyNumberFormat="1" applyFont="1" applyFill="1" applyBorder="1" applyAlignment="1" applyProtection="1">
      <alignment horizontal="left" wrapText="1"/>
    </xf>
    <xf numFmtId="3" fontId="69" fillId="0" borderId="42" xfId="449" quotePrefix="1" applyNumberFormat="1" applyFont="1" applyBorder="1" applyAlignment="1">
      <alignment horizontal="center" vertical="center"/>
    </xf>
    <xf numFmtId="2" fontId="53" fillId="0" borderId="0" xfId="449" applyNumberFormat="1" applyFont="1"/>
    <xf numFmtId="4" fontId="128" fillId="0" borderId="0" xfId="449" applyNumberFormat="1" applyFont="1"/>
    <xf numFmtId="177" fontId="53" fillId="0" borderId="0" xfId="449" applyNumberFormat="1" applyFont="1"/>
    <xf numFmtId="167" fontId="65" fillId="0" borderId="23" xfId="449" applyNumberFormat="1" applyFont="1" applyFill="1" applyBorder="1"/>
    <xf numFmtId="0" fontId="64" fillId="0" borderId="18" xfId="449" applyFont="1" applyBorder="1"/>
    <xf numFmtId="0" fontId="129" fillId="0" borderId="0" xfId="0" applyFont="1" applyProtection="1">
      <protection locked="0" hidden="1"/>
    </xf>
    <xf numFmtId="0" fontId="129" fillId="0" borderId="0" xfId="0" applyFont="1" applyBorder="1" applyProtection="1">
      <protection locked="0" hidden="1"/>
    </xf>
    <xf numFmtId="0" fontId="117" fillId="0" borderId="15" xfId="0" applyFont="1" applyBorder="1" applyAlignment="1" applyProtection="1">
      <alignment horizontal="centerContinuous"/>
      <protection locked="0" hidden="1"/>
    </xf>
    <xf numFmtId="0" fontId="121" fillId="0" borderId="23" xfId="0" applyFont="1" applyBorder="1" applyAlignment="1" applyProtection="1">
      <alignment horizontal="center"/>
      <protection locked="0" hidden="1"/>
    </xf>
    <xf numFmtId="165" fontId="65" fillId="0" borderId="0" xfId="483" quotePrefix="1" applyNumberFormat="1" applyFont="1" applyFill="1"/>
    <xf numFmtId="165" fontId="64" fillId="0" borderId="0" xfId="467" applyFont="1" applyAlignment="1">
      <alignment horizontal="center"/>
    </xf>
    <xf numFmtId="179" fontId="114" fillId="0" borderId="0" xfId="0" applyNumberFormat="1" applyFont="1" applyAlignment="1">
      <alignment horizontal="right"/>
    </xf>
    <xf numFmtId="179" fontId="113" fillId="0" borderId="0" xfId="0" applyNumberFormat="1" applyFont="1" applyAlignment="1">
      <alignment horizontal="right" vertical="center"/>
    </xf>
    <xf numFmtId="179" fontId="114" fillId="26" borderId="20" xfId="0" applyNumberFormat="1" applyFont="1" applyFill="1" applyBorder="1" applyAlignment="1">
      <alignment horizontal="right"/>
    </xf>
    <xf numFmtId="179" fontId="65" fillId="0" borderId="20" xfId="313" applyNumberFormat="1" applyFont="1" applyFill="1" applyBorder="1" applyAlignment="1">
      <alignment vertical="center"/>
    </xf>
    <xf numFmtId="179" fontId="74" fillId="25" borderId="0" xfId="341" applyNumberFormat="1" applyFont="1" applyFill="1" applyBorder="1" applyAlignment="1" applyProtection="1"/>
    <xf numFmtId="179" fontId="114" fillId="0" borderId="12" xfId="0" applyNumberFormat="1" applyFont="1" applyBorder="1" applyAlignment="1">
      <alignment horizontal="right" wrapText="1"/>
    </xf>
    <xf numFmtId="179" fontId="76" fillId="25" borderId="18" xfId="341" applyNumberFormat="1" applyFont="1" applyFill="1" applyBorder="1" applyAlignment="1" applyProtection="1"/>
    <xf numFmtId="179" fontId="113" fillId="0" borderId="0" xfId="0" applyNumberFormat="1" applyFont="1" applyBorder="1" applyAlignment="1">
      <alignment horizontal="right" wrapText="1"/>
    </xf>
    <xf numFmtId="179" fontId="76" fillId="25" borderId="36" xfId="341" applyNumberFormat="1" applyFont="1" applyFill="1" applyBorder="1" applyAlignment="1" applyProtection="1"/>
    <xf numFmtId="179" fontId="113" fillId="0" borderId="29" xfId="0" applyNumberFormat="1" applyFont="1" applyBorder="1" applyAlignment="1">
      <alignment horizontal="right" wrapText="1"/>
    </xf>
    <xf numFmtId="165" fontId="82" fillId="25" borderId="11" xfId="483" applyNumberFormat="1" applyFont="1" applyFill="1" applyBorder="1"/>
    <xf numFmtId="179" fontId="109" fillId="0" borderId="0" xfId="326" applyNumberFormat="1" applyFont="1" applyFill="1" applyAlignment="1">
      <alignment vertical="center"/>
    </xf>
    <xf numFmtId="179" fontId="109" fillId="0" borderId="0" xfId="326" applyNumberFormat="1" applyFont="1" applyFill="1"/>
    <xf numFmtId="179" fontId="109" fillId="0" borderId="35" xfId="326" applyNumberFormat="1" applyFont="1" applyFill="1" applyBorder="1"/>
    <xf numFmtId="179" fontId="65" fillId="0" borderId="35" xfId="483" applyNumberFormat="1" applyFont="1" applyFill="1" applyBorder="1" applyAlignment="1">
      <alignment vertical="center"/>
    </xf>
    <xf numFmtId="179" fontId="76" fillId="0" borderId="18" xfId="483" applyNumberFormat="1" applyFont="1" applyFill="1" applyBorder="1" applyAlignment="1" applyProtection="1">
      <alignment vertical="center"/>
    </xf>
    <xf numFmtId="179" fontId="109" fillId="0" borderId="35" xfId="326" applyNumberFormat="1" applyFont="1" applyFill="1" applyBorder="1" applyAlignment="1">
      <alignment vertical="center"/>
    </xf>
    <xf numFmtId="179" fontId="109" fillId="0" borderId="18" xfId="326" applyNumberFormat="1" applyFont="1" applyFill="1" applyBorder="1" applyAlignment="1">
      <alignment vertical="center"/>
    </xf>
    <xf numFmtId="179" fontId="109" fillId="0" borderId="63" xfId="326" applyNumberFormat="1" applyFont="1" applyFill="1" applyBorder="1"/>
    <xf numFmtId="179" fontId="111" fillId="0" borderId="29" xfId="326" applyNumberFormat="1" applyFont="1" applyFill="1" applyBorder="1"/>
    <xf numFmtId="179" fontId="65" fillId="0" borderId="37" xfId="483" applyNumberFormat="1" applyFont="1" applyFill="1" applyBorder="1" applyAlignment="1">
      <alignment vertical="center"/>
    </xf>
    <xf numFmtId="179" fontId="109" fillId="0" borderId="37" xfId="326" applyNumberFormat="1" applyFont="1" applyFill="1" applyBorder="1" applyAlignment="1">
      <alignment vertical="center"/>
    </xf>
    <xf numFmtId="179" fontId="74" fillId="0" borderId="0" xfId="483" applyNumberFormat="1" applyFont="1" applyFill="1" applyBorder="1" applyAlignment="1">
      <alignment vertical="center"/>
    </xf>
    <xf numFmtId="179" fontId="74" fillId="0" borderId="20" xfId="483" applyNumberFormat="1" applyFont="1" applyFill="1" applyBorder="1" applyAlignment="1">
      <alignment vertical="center"/>
    </xf>
    <xf numFmtId="179" fontId="74" fillId="0" borderId="35" xfId="483" applyNumberFormat="1" applyFont="1" applyFill="1" applyBorder="1" applyAlignment="1">
      <alignment vertical="center"/>
    </xf>
    <xf numFmtId="179" fontId="83" fillId="0" borderId="0" xfId="483" applyNumberFormat="1" applyFont="1" applyFill="1" applyBorder="1" applyAlignment="1">
      <alignment vertical="center"/>
    </xf>
    <xf numFmtId="179" fontId="65" fillId="0" borderId="61" xfId="483" applyNumberFormat="1" applyFont="1" applyFill="1" applyBorder="1" applyAlignment="1">
      <alignment vertical="center"/>
    </xf>
    <xf numFmtId="179" fontId="65" fillId="0" borderId="62" xfId="483" applyNumberFormat="1" applyFont="1" applyFill="1" applyBorder="1" applyAlignment="1">
      <alignment vertical="center"/>
    </xf>
    <xf numFmtId="179" fontId="109" fillId="0" borderId="63" xfId="326" applyNumberFormat="1" applyFont="1" applyFill="1" applyBorder="1" applyAlignment="1">
      <alignment vertical="center"/>
    </xf>
    <xf numFmtId="179" fontId="65" fillId="0" borderId="63" xfId="483" applyNumberFormat="1" applyFont="1" applyFill="1" applyBorder="1" applyAlignment="1">
      <alignment vertical="center"/>
    </xf>
    <xf numFmtId="179" fontId="76" fillId="0" borderId="62" xfId="483" applyNumberFormat="1" applyFont="1" applyFill="1" applyBorder="1" applyAlignment="1" applyProtection="1">
      <alignment vertical="center"/>
    </xf>
    <xf numFmtId="179" fontId="76" fillId="0" borderId="36" xfId="484" applyNumberFormat="1" applyFont="1" applyFill="1" applyBorder="1" applyAlignment="1">
      <alignment horizontal="right" vertical="center" wrapText="1"/>
    </xf>
    <xf numFmtId="179" fontId="111" fillId="0" borderId="29" xfId="326" applyNumberFormat="1" applyFont="1" applyFill="1" applyBorder="1" applyAlignment="1">
      <alignment vertical="center"/>
    </xf>
    <xf numFmtId="169" fontId="109" fillId="0" borderId="0" xfId="326" applyNumberFormat="1" applyFont="1" applyFill="1" applyBorder="1"/>
    <xf numFmtId="169" fontId="109" fillId="0" borderId="0" xfId="326" applyNumberFormat="1" applyFont="1" applyFill="1" applyBorder="1" applyAlignment="1">
      <alignment vertical="center"/>
    </xf>
    <xf numFmtId="175" fontId="65" fillId="0" borderId="0" xfId="483" applyNumberFormat="1" applyFont="1" applyFill="1" applyBorder="1"/>
    <xf numFmtId="3" fontId="76" fillId="0" borderId="0" xfId="484" applyNumberFormat="1" applyFont="1" applyFill="1" applyBorder="1" applyAlignment="1">
      <alignment horizontal="right" wrapText="1"/>
    </xf>
    <xf numFmtId="165" fontId="82" fillId="0" borderId="0" xfId="483" applyNumberFormat="1" applyFont="1" applyFill="1" applyBorder="1" applyAlignment="1" applyProtection="1">
      <alignment horizontal="center"/>
    </xf>
    <xf numFmtId="179" fontId="74" fillId="0" borderId="0" xfId="485" applyNumberFormat="1" applyFont="1" applyFill="1" applyBorder="1"/>
    <xf numFmtId="179" fontId="74" fillId="0" borderId="35" xfId="485" applyNumberFormat="1" applyFont="1" applyFill="1" applyBorder="1"/>
    <xf numFmtId="179" fontId="65" fillId="0" borderId="35" xfId="485" applyNumberFormat="1" applyFont="1" applyFill="1" applyBorder="1"/>
    <xf numFmtId="179" fontId="76" fillId="0" borderId="18" xfId="485" applyNumberFormat="1" applyFont="1" applyFill="1" applyBorder="1" applyProtection="1"/>
    <xf numFmtId="179" fontId="76" fillId="0" borderId="18" xfId="485" applyNumberFormat="1" applyFont="1" applyFill="1" applyBorder="1" applyAlignment="1" applyProtection="1">
      <alignment vertical="center"/>
    </xf>
    <xf numFmtId="179" fontId="113" fillId="0" borderId="0" xfId="326" applyNumberFormat="1" applyFont="1" applyFill="1" applyBorder="1"/>
    <xf numFmtId="179" fontId="65" fillId="0" borderId="20" xfId="485" applyNumberFormat="1" applyFont="1" applyFill="1" applyBorder="1"/>
    <xf numFmtId="179" fontId="65" fillId="0" borderId="61" xfId="485" applyNumberFormat="1" applyFont="1" applyFill="1" applyBorder="1"/>
    <xf numFmtId="179" fontId="65" fillId="0" borderId="62" xfId="485" applyNumberFormat="1" applyFont="1" applyFill="1" applyBorder="1"/>
    <xf numFmtId="179" fontId="65" fillId="0" borderId="63" xfId="485" applyNumberFormat="1" applyFont="1" applyFill="1" applyBorder="1"/>
    <xf numFmtId="179" fontId="65" fillId="0" borderId="67" xfId="485" applyNumberFormat="1" applyFont="1" applyFill="1" applyBorder="1"/>
    <xf numFmtId="179" fontId="76" fillId="0" borderId="62" xfId="485" applyNumberFormat="1" applyFont="1" applyFill="1" applyBorder="1" applyProtection="1"/>
    <xf numFmtId="179" fontId="109" fillId="0" borderId="36" xfId="326" applyNumberFormat="1" applyFont="1" applyFill="1" applyBorder="1"/>
    <xf numFmtId="179" fontId="65" fillId="0" borderId="37" xfId="485" applyNumberFormat="1" applyFont="1" applyFill="1" applyBorder="1"/>
    <xf numFmtId="179" fontId="65" fillId="0" borderId="23" xfId="485" applyNumberFormat="1" applyFont="1" applyFill="1" applyBorder="1"/>
    <xf numFmtId="179" fontId="109" fillId="0" borderId="37" xfId="326" applyNumberFormat="1" applyFont="1" applyFill="1" applyBorder="1"/>
    <xf numFmtId="179" fontId="74" fillId="0" borderId="0" xfId="310" applyNumberFormat="1" applyFont="1" applyFill="1" applyBorder="1" applyAlignment="1">
      <alignment vertical="center"/>
    </xf>
    <xf numFmtId="179" fontId="74" fillId="0" borderId="35" xfId="310" applyNumberFormat="1" applyFont="1" applyFill="1" applyBorder="1" applyAlignment="1">
      <alignment vertical="center"/>
    </xf>
    <xf numFmtId="179" fontId="74" fillId="25" borderId="0" xfId="310" applyNumberFormat="1" applyFont="1" applyFill="1" applyBorder="1" applyAlignment="1" applyProtection="1">
      <alignment vertical="center"/>
    </xf>
    <xf numFmtId="179" fontId="74" fillId="25" borderId="35" xfId="310" applyNumberFormat="1" applyFont="1" applyFill="1" applyBorder="1" applyAlignment="1" applyProtection="1">
      <alignment vertical="center"/>
    </xf>
    <xf numFmtId="179" fontId="113" fillId="0" borderId="0" xfId="310" applyNumberFormat="1" applyFont="1" applyFill="1" applyAlignment="1">
      <alignment vertical="center"/>
    </xf>
    <xf numFmtId="179" fontId="113" fillId="0" borderId="35" xfId="310" applyNumberFormat="1" applyFont="1" applyFill="1" applyBorder="1" applyAlignment="1">
      <alignment vertical="center"/>
    </xf>
    <xf numFmtId="179" fontId="113" fillId="0" borderId="18" xfId="310" applyNumberFormat="1" applyFont="1" applyFill="1" applyBorder="1" applyAlignment="1">
      <alignment vertical="center"/>
    </xf>
    <xf numFmtId="179" fontId="109" fillId="25" borderId="35" xfId="326" applyNumberFormat="1" applyFont="1" applyFill="1" applyBorder="1" applyAlignment="1">
      <alignment vertical="center"/>
    </xf>
    <xf numFmtId="179" fontId="76" fillId="25" borderId="18" xfId="310" applyNumberFormat="1" applyFont="1" applyFill="1" applyBorder="1" applyAlignment="1" applyProtection="1">
      <alignment vertical="center"/>
    </xf>
    <xf numFmtId="179" fontId="76" fillId="0" borderId="18" xfId="310" applyNumberFormat="1" applyFont="1" applyFill="1" applyBorder="1" applyAlignment="1" applyProtection="1">
      <alignment vertical="center"/>
    </xf>
    <xf numFmtId="179" fontId="76" fillId="25" borderId="36" xfId="310" applyNumberFormat="1" applyFont="1" applyFill="1" applyBorder="1" applyAlignment="1" applyProtection="1">
      <alignment vertical="center"/>
    </xf>
    <xf numFmtId="0" fontId="65" fillId="25" borderId="18" xfId="315" quotePrefix="1" applyNumberFormat="1" applyFont="1" applyFill="1" applyBorder="1" applyAlignment="1">
      <alignment horizontal="center"/>
    </xf>
    <xf numFmtId="179" fontId="114" fillId="0" borderId="0" xfId="315" applyNumberFormat="1" applyFont="1" applyFill="1"/>
    <xf numFmtId="179" fontId="74" fillId="0" borderId="35" xfId="315" applyNumberFormat="1" applyFont="1" applyFill="1" applyBorder="1"/>
    <xf numFmtId="179" fontId="74" fillId="25" borderId="18" xfId="315" applyNumberFormat="1" applyFont="1" applyFill="1" applyBorder="1" applyProtection="1"/>
    <xf numFmtId="179" fontId="115" fillId="25" borderId="35" xfId="326" applyNumberFormat="1" applyFont="1" applyFill="1" applyBorder="1" applyAlignment="1"/>
    <xf numFmtId="179" fontId="113" fillId="0" borderId="0" xfId="315" applyNumberFormat="1" applyFont="1" applyFill="1"/>
    <xf numFmtId="179" fontId="65" fillId="0" borderId="35" xfId="315" applyNumberFormat="1" applyFont="1" applyFill="1" applyBorder="1"/>
    <xf numFmtId="179" fontId="76" fillId="25" borderId="18" xfId="315" applyNumberFormat="1" applyFont="1" applyFill="1" applyBorder="1" applyProtection="1"/>
    <xf numFmtId="179" fontId="109" fillId="25" borderId="35" xfId="326" applyNumberFormat="1" applyFont="1" applyFill="1" applyBorder="1"/>
    <xf numFmtId="165" fontId="67" fillId="0" borderId="0" xfId="467" applyFont="1" applyBorder="1" applyAlignment="1" applyProtection="1">
      <alignment horizontal="center"/>
    </xf>
    <xf numFmtId="165" fontId="69" fillId="0" borderId="0" xfId="467" applyFont="1" applyBorder="1" applyAlignment="1" applyProtection="1">
      <alignment horizontal="center" vertical="center"/>
    </xf>
    <xf numFmtId="181" fontId="64" fillId="0" borderId="0" xfId="467" applyNumberFormat="1" applyFont="1" applyFill="1" applyBorder="1" applyAlignment="1" applyProtection="1">
      <alignment horizontal="right"/>
    </xf>
    <xf numFmtId="181" fontId="65" fillId="0" borderId="0" xfId="467" applyNumberFormat="1" applyFont="1" applyFill="1" applyBorder="1" applyAlignment="1" applyProtection="1">
      <alignment horizontal="right"/>
    </xf>
    <xf numFmtId="167" fontId="65" fillId="0" borderId="0" xfId="467" applyNumberFormat="1" applyFont="1" applyFill="1" applyBorder="1" applyAlignment="1" applyProtection="1">
      <alignment horizontal="right"/>
    </xf>
    <xf numFmtId="3" fontId="71" fillId="0" borderId="0" xfId="449" applyNumberFormat="1" applyFont="1"/>
    <xf numFmtId="166" fontId="64" fillId="0" borderId="14" xfId="449" applyNumberFormat="1" applyFont="1" applyBorder="1" applyAlignment="1">
      <alignment horizontal="right"/>
    </xf>
    <xf numFmtId="166" fontId="64" fillId="0" borderId="35" xfId="449" applyNumberFormat="1" applyFont="1" applyBorder="1" applyAlignment="1">
      <alignment horizontal="right"/>
    </xf>
    <xf numFmtId="166" fontId="65" fillId="0" borderId="35" xfId="449" applyNumberFormat="1" applyFont="1" applyBorder="1" applyAlignment="1">
      <alignment horizontal="right"/>
    </xf>
    <xf numFmtId="183" fontId="64" fillId="0" borderId="0" xfId="449" applyNumberFormat="1" applyFont="1" applyAlignment="1">
      <alignment horizontal="right"/>
    </xf>
    <xf numFmtId="183" fontId="64" fillId="0" borderId="15" xfId="487" applyNumberFormat="1" applyFont="1" applyFill="1" applyBorder="1" applyAlignment="1">
      <alignment horizontal="right"/>
    </xf>
    <xf numFmtId="183" fontId="64" fillId="0" borderId="20" xfId="449" applyNumberFormat="1" applyFont="1" applyFill="1" applyBorder="1" applyAlignment="1">
      <alignment horizontal="right"/>
    </xf>
    <xf numFmtId="183" fontId="65" fillId="0" borderId="0" xfId="449" applyNumberFormat="1" applyFont="1" applyAlignment="1">
      <alignment horizontal="right"/>
    </xf>
    <xf numFmtId="183" fontId="65" fillId="0" borderId="20" xfId="449" applyNumberFormat="1" applyFont="1" applyFill="1" applyBorder="1" applyAlignment="1">
      <alignment horizontal="right"/>
    </xf>
    <xf numFmtId="183" fontId="65" fillId="0" borderId="23" xfId="449" applyNumberFormat="1" applyFont="1" applyFill="1" applyBorder="1" applyAlignment="1">
      <alignment horizontal="right"/>
    </xf>
    <xf numFmtId="0" fontId="53" fillId="0" borderId="0" xfId="449" applyFont="1" applyAlignment="1">
      <alignment horizontal="right"/>
    </xf>
    <xf numFmtId="165" fontId="110" fillId="25" borderId="0" xfId="483" applyNumberFormat="1" applyFont="1" applyFill="1" applyAlignment="1">
      <alignment horizontal="center"/>
    </xf>
    <xf numFmtId="166" fontId="130" fillId="0" borderId="11" xfId="339" applyNumberFormat="1" applyFont="1" applyFill="1" applyBorder="1" applyAlignment="1" applyProtection="1">
      <alignment horizontal="right"/>
    </xf>
    <xf numFmtId="184" fontId="65" fillId="0" borderId="35" xfId="449" applyNumberFormat="1" applyFont="1" applyFill="1" applyBorder="1"/>
    <xf numFmtId="184" fontId="65" fillId="0" borderId="20" xfId="449" applyNumberFormat="1" applyFont="1" applyFill="1" applyBorder="1"/>
    <xf numFmtId="184" fontId="65" fillId="0" borderId="37" xfId="449" applyNumberFormat="1" applyFont="1" applyFill="1" applyBorder="1"/>
    <xf numFmtId="184" fontId="65" fillId="0" borderId="20" xfId="339" applyNumberFormat="1" applyFont="1" applyFill="1" applyBorder="1" applyProtection="1"/>
    <xf numFmtId="184" fontId="65" fillId="0" borderId="38" xfId="339" applyNumberFormat="1" applyFont="1" applyFill="1" applyBorder="1" applyProtection="1"/>
    <xf numFmtId="184" fontId="65" fillId="0" borderId="23" xfId="339" applyNumberFormat="1" applyFont="1" applyFill="1" applyBorder="1" applyProtection="1"/>
    <xf numFmtId="184" fontId="65" fillId="0" borderId="22" xfId="339" applyNumberFormat="1" applyFont="1" applyFill="1" applyBorder="1" applyProtection="1"/>
    <xf numFmtId="184" fontId="78" fillId="0" borderId="22" xfId="339" applyNumberFormat="1" applyFont="1" applyFill="1" applyBorder="1" applyProtection="1"/>
    <xf numFmtId="183" fontId="53" fillId="0" borderId="0" xfId="449" applyNumberFormat="1" applyFont="1"/>
    <xf numFmtId="184" fontId="65" fillId="0" borderId="23" xfId="449" applyNumberFormat="1" applyFont="1" applyFill="1" applyBorder="1"/>
    <xf numFmtId="180" fontId="132" fillId="0" borderId="0" xfId="0" applyNumberFormat="1" applyFont="1" applyAlignment="1">
      <alignment horizontal="center" vertical="center"/>
    </xf>
    <xf numFmtId="165" fontId="70" fillId="0" borderId="0" xfId="340" applyFont="1"/>
    <xf numFmtId="166" fontId="64" fillId="0" borderId="10" xfId="0" applyNumberFormat="1" applyFont="1" applyFill="1" applyBorder="1" applyAlignment="1" applyProtection="1">
      <alignment vertical="center"/>
      <protection locked="0" hidden="1"/>
    </xf>
    <xf numFmtId="166" fontId="64" fillId="0" borderId="18" xfId="0" applyNumberFormat="1" applyFont="1" applyFill="1" applyBorder="1" applyAlignment="1" applyProtection="1">
      <alignment vertical="center"/>
      <protection locked="0" hidden="1"/>
    </xf>
    <xf numFmtId="0" fontId="120" fillId="0" borderId="35" xfId="0" applyFont="1" applyBorder="1" applyAlignment="1" applyProtection="1">
      <alignment horizontal="center" vertical="center"/>
      <protection locked="0" hidden="1"/>
    </xf>
    <xf numFmtId="182" fontId="131" fillId="0" borderId="0" xfId="485" applyNumberFormat="1" applyFont="1"/>
    <xf numFmtId="1" fontId="133" fillId="0" borderId="0" xfId="0" applyNumberFormat="1" applyFont="1"/>
    <xf numFmtId="167" fontId="65" fillId="0" borderId="20" xfId="339" applyNumberFormat="1" applyFont="1" applyFill="1" applyBorder="1" applyProtection="1"/>
    <xf numFmtId="167" fontId="65" fillId="0" borderId="10" xfId="450" applyNumberFormat="1" applyFont="1" applyBorder="1" applyAlignment="1" applyProtection="1"/>
    <xf numFmtId="167" fontId="65" fillId="0" borderId="20" xfId="450" applyNumberFormat="1" applyFont="1" applyFill="1" applyBorder="1" applyProtection="1"/>
    <xf numFmtId="167" fontId="65" fillId="0" borderId="35" xfId="339" applyNumberFormat="1" applyFont="1" applyFill="1" applyBorder="1" applyProtection="1"/>
    <xf numFmtId="167" fontId="65" fillId="0" borderId="40" xfId="339" applyNumberFormat="1" applyFont="1" applyFill="1" applyBorder="1" applyProtection="1"/>
    <xf numFmtId="179" fontId="65" fillId="0" borderId="23" xfId="313" applyNumberFormat="1" applyFont="1" applyFill="1" applyBorder="1" applyAlignment="1">
      <alignment vertical="center"/>
    </xf>
    <xf numFmtId="0" fontId="109" fillId="0" borderId="0" xfId="0" applyFont="1" applyFill="1" applyAlignment="1" applyProtection="1">
      <alignment horizontal="right"/>
    </xf>
    <xf numFmtId="0" fontId="109" fillId="0" borderId="0" xfId="0" applyFont="1" applyFill="1" applyAlignment="1" applyProtection="1">
      <alignment horizontal="left"/>
    </xf>
    <xf numFmtId="0" fontId="109" fillId="0" borderId="0" xfId="0" applyFont="1" applyFill="1"/>
    <xf numFmtId="0" fontId="131" fillId="0" borderId="0" xfId="0" applyFont="1" applyFill="1" applyAlignment="1" applyProtection="1">
      <alignment horizontal="right"/>
    </xf>
    <xf numFmtId="0" fontId="64" fillId="0" borderId="23" xfId="449" quotePrefix="1" applyFont="1" applyBorder="1" applyAlignment="1">
      <alignment wrapText="1"/>
    </xf>
    <xf numFmtId="165" fontId="65" fillId="0" borderId="21" xfId="339" quotePrefix="1" applyFont="1" applyBorder="1" applyAlignment="1" applyProtection="1">
      <alignment horizontal="left" wrapText="1"/>
    </xf>
    <xf numFmtId="177" fontId="71" fillId="0" borderId="0" xfId="449" applyNumberFormat="1" applyFont="1"/>
    <xf numFmtId="186" fontId="113" fillId="0" borderId="0" xfId="0" applyNumberFormat="1" applyFont="1" applyAlignment="1">
      <alignment horizontal="right" vertical="center"/>
    </xf>
    <xf numFmtId="186" fontId="114" fillId="0" borderId="0" xfId="0" applyNumberFormat="1" applyFont="1" applyAlignment="1">
      <alignment horizontal="right"/>
    </xf>
    <xf numFmtId="186" fontId="86" fillId="0" borderId="29" xfId="340" applyNumberFormat="1" applyFont="1" applyFill="1" applyBorder="1" applyAlignment="1" applyProtection="1"/>
    <xf numFmtId="1" fontId="65" fillId="0" borderId="20" xfId="485" applyNumberFormat="1" applyFont="1" applyFill="1" applyBorder="1"/>
    <xf numFmtId="165" fontId="65" fillId="25" borderId="0" xfId="310" quotePrefix="1" applyNumberFormat="1" applyFont="1" applyFill="1" applyBorder="1" applyAlignment="1" applyProtection="1">
      <alignment horizontal="center" vertical="center"/>
    </xf>
    <xf numFmtId="165" fontId="65" fillId="25" borderId="0" xfId="483" quotePrefix="1" applyNumberFormat="1" applyFont="1" applyFill="1" applyBorder="1" applyAlignment="1" applyProtection="1">
      <alignment horizontal="center" vertical="center" wrapText="1"/>
    </xf>
    <xf numFmtId="165" fontId="65" fillId="25" borderId="35" xfId="483" applyNumberFormat="1" applyFont="1" applyFill="1" applyBorder="1" applyAlignment="1" applyProtection="1">
      <alignment wrapText="1"/>
    </xf>
    <xf numFmtId="49" fontId="65" fillId="25" borderId="18" xfId="483" applyNumberFormat="1" applyFont="1" applyFill="1" applyBorder="1" applyAlignment="1">
      <alignment vertical="center" wrapText="1"/>
    </xf>
    <xf numFmtId="165" fontId="65" fillId="25" borderId="18" xfId="310" quotePrefix="1" applyNumberFormat="1" applyFont="1" applyFill="1" applyBorder="1" applyAlignment="1" applyProtection="1">
      <alignment horizontal="left" vertical="center"/>
    </xf>
    <xf numFmtId="167" fontId="65" fillId="0" borderId="20" xfId="339" applyNumberFormat="1" applyFont="1" applyFill="1" applyBorder="1" applyProtection="1"/>
    <xf numFmtId="167" fontId="65" fillId="0" borderId="20" xfId="339" applyNumberFormat="1" applyFont="1" applyFill="1" applyBorder="1" applyProtection="1"/>
    <xf numFmtId="165" fontId="82" fillId="25" borderId="0" xfId="483" applyNumberFormat="1" applyFont="1" applyFill="1" applyAlignment="1" applyProtection="1">
      <alignment horizontal="center"/>
    </xf>
    <xf numFmtId="169" fontId="109" fillId="0" borderId="0" xfId="326" applyNumberFormat="1" applyFont="1" applyFill="1"/>
    <xf numFmtId="165" fontId="83" fillId="25" borderId="0" xfId="483" applyNumberFormat="1" applyFont="1" applyFill="1"/>
    <xf numFmtId="165" fontId="65" fillId="25" borderId="35" xfId="483" applyNumberFormat="1" applyFont="1" applyFill="1" applyBorder="1" applyAlignment="1" applyProtection="1">
      <alignment horizontal="left" vertical="center" wrapText="1"/>
    </xf>
    <xf numFmtId="165" fontId="82" fillId="25" borderId="0" xfId="310" applyNumberFormat="1" applyFont="1" applyFill="1"/>
    <xf numFmtId="165" fontId="83" fillId="25" borderId="0" xfId="310" applyNumberFormat="1" applyFont="1" applyFill="1"/>
    <xf numFmtId="178" fontId="117" fillId="0" borderId="15" xfId="0" applyNumberFormat="1" applyFont="1" applyBorder="1" applyAlignment="1" applyProtection="1">
      <alignment vertical="center"/>
      <protection locked="0" hidden="1"/>
    </xf>
    <xf numFmtId="0" fontId="118" fillId="0" borderId="15" xfId="0" applyFont="1" applyBorder="1" applyAlignment="1" applyProtection="1">
      <alignment horizontal="center" vertical="center"/>
      <protection locked="0" hidden="1"/>
    </xf>
    <xf numFmtId="0" fontId="118" fillId="0" borderId="20" xfId="0" applyFont="1" applyBorder="1" applyAlignment="1" applyProtection="1">
      <alignment horizontal="center" vertical="center"/>
      <protection locked="0" hidden="1"/>
    </xf>
    <xf numFmtId="187" fontId="65" fillId="0" borderId="20" xfId="449" applyNumberFormat="1" applyFont="1" applyFill="1" applyBorder="1" applyAlignment="1">
      <alignment horizontal="right"/>
    </xf>
    <xf numFmtId="0" fontId="80" fillId="0" borderId="0" xfId="0" applyFont="1"/>
    <xf numFmtId="165" fontId="64" fillId="0" borderId="15" xfId="342" applyFont="1" applyFill="1" applyBorder="1" applyAlignment="1">
      <alignment horizontal="left" vertical="center"/>
    </xf>
    <xf numFmtId="165" fontId="64" fillId="0" borderId="12" xfId="342" applyFont="1" applyFill="1" applyBorder="1" applyAlignment="1">
      <alignment horizontal="left" vertical="center"/>
    </xf>
    <xf numFmtId="165" fontId="64" fillId="0" borderId="16" xfId="342" applyFont="1" applyFill="1" applyBorder="1" applyAlignment="1">
      <alignment horizontal="left" vertical="center"/>
    </xf>
    <xf numFmtId="165" fontId="64" fillId="0" borderId="0" xfId="342" applyFont="1" applyFill="1" applyAlignment="1">
      <alignment vertical="center"/>
    </xf>
    <xf numFmtId="165" fontId="72" fillId="0" borderId="0" xfId="342" applyFont="1" applyFill="1" applyBorder="1" applyAlignment="1" applyProtection="1">
      <alignment horizontal="left" vertical="center"/>
      <protection locked="0"/>
    </xf>
    <xf numFmtId="165" fontId="67" fillId="0" borderId="20" xfId="342" applyFont="1" applyFill="1" applyBorder="1" applyAlignment="1">
      <alignment horizontal="centerContinuous" vertical="top"/>
    </xf>
    <xf numFmtId="165" fontId="67" fillId="0" borderId="0" xfId="342" applyFont="1" applyFill="1" applyAlignment="1">
      <alignment horizontal="center" vertical="center"/>
    </xf>
    <xf numFmtId="165" fontId="67" fillId="0" borderId="21" xfId="342" applyFont="1" applyFill="1" applyBorder="1" applyAlignment="1">
      <alignment horizontal="center" vertical="center"/>
    </xf>
    <xf numFmtId="165" fontId="67" fillId="0" borderId="21" xfId="342" applyFont="1" applyFill="1" applyBorder="1" applyAlignment="1">
      <alignment horizontal="centerContinuous" vertical="top"/>
    </xf>
    <xf numFmtId="165" fontId="65" fillId="0" borderId="0" xfId="342" applyFont="1" applyFill="1" applyAlignment="1">
      <alignment vertical="center"/>
    </xf>
    <xf numFmtId="165" fontId="67" fillId="0" borderId="20" xfId="342" applyFont="1" applyFill="1" applyBorder="1" applyAlignment="1">
      <alignment horizontal="centerContinuous" vertical="center"/>
    </xf>
    <xf numFmtId="165" fontId="67" fillId="0" borderId="21" xfId="342" applyFont="1" applyFill="1" applyBorder="1" applyAlignment="1">
      <alignment horizontal="center" vertical="top"/>
    </xf>
    <xf numFmtId="165" fontId="67" fillId="0" borderId="23" xfId="342" applyFont="1" applyFill="1" applyBorder="1" applyAlignment="1">
      <alignment vertical="center"/>
    </xf>
    <xf numFmtId="165" fontId="82" fillId="0" borderId="0" xfId="340" applyFont="1"/>
    <xf numFmtId="165" fontId="64" fillId="0" borderId="0" xfId="342" applyFont="1" applyFill="1" applyAlignment="1">
      <alignment horizontal="left" vertical="center"/>
    </xf>
    <xf numFmtId="165" fontId="64" fillId="0" borderId="12" xfId="342" applyFont="1" applyFill="1" applyBorder="1" applyAlignment="1">
      <alignment horizontal="centerContinuous" vertical="center"/>
    </xf>
    <xf numFmtId="165" fontId="64" fillId="0" borderId="21" xfId="342" applyFont="1" applyFill="1" applyBorder="1" applyAlignment="1">
      <alignment horizontal="left" vertical="center"/>
    </xf>
    <xf numFmtId="165" fontId="67" fillId="0" borderId="0" xfId="342" applyFont="1" applyFill="1" applyAlignment="1">
      <alignment horizontal="centerContinuous" vertical="center"/>
    </xf>
    <xf numFmtId="165" fontId="67" fillId="0" borderId="21" xfId="342" applyFont="1" applyFill="1" applyBorder="1" applyAlignment="1">
      <alignment horizontal="left" vertical="center"/>
    </xf>
    <xf numFmtId="165" fontId="67" fillId="0" borderId="0" xfId="342" applyFont="1" applyFill="1" applyBorder="1" applyAlignment="1" applyProtection="1">
      <alignment horizontal="right"/>
    </xf>
    <xf numFmtId="171" fontId="76" fillId="0" borderId="0" xfId="342" applyNumberFormat="1" applyFont="1" applyFill="1" applyBorder="1" applyAlignment="1" applyProtection="1">
      <alignment horizontal="right" vertical="center"/>
    </xf>
    <xf numFmtId="165" fontId="64" fillId="0" borderId="0" xfId="342" applyFont="1" applyFill="1" applyAlignment="1" applyProtection="1">
      <alignment horizontal="centerContinuous" vertical="center"/>
      <protection locked="0"/>
    </xf>
    <xf numFmtId="165" fontId="64" fillId="0" borderId="0" xfId="342" applyFont="1" applyFill="1" applyAlignment="1">
      <alignment horizontal="centerContinuous" vertical="center"/>
    </xf>
    <xf numFmtId="165" fontId="64" fillId="0" borderId="29" xfId="342" applyFont="1" applyFill="1" applyBorder="1" applyAlignment="1">
      <alignment vertical="center"/>
    </xf>
    <xf numFmtId="165" fontId="67" fillId="0" borderId="0" xfId="342" applyFont="1" applyFill="1" applyAlignment="1">
      <alignment horizontal="right" vertical="center"/>
    </xf>
    <xf numFmtId="165" fontId="64" fillId="0" borderId="47" xfId="342" applyFont="1" applyFill="1" applyBorder="1" applyAlignment="1">
      <alignment vertical="center"/>
    </xf>
    <xf numFmtId="165" fontId="67" fillId="0" borderId="0" xfId="342" applyFont="1" applyFill="1" applyBorder="1" applyAlignment="1">
      <alignment vertical="center"/>
    </xf>
    <xf numFmtId="165" fontId="64" fillId="0" borderId="12" xfId="342" applyFont="1" applyFill="1" applyBorder="1" applyAlignment="1">
      <alignment vertical="center"/>
    </xf>
    <xf numFmtId="165" fontId="64" fillId="0" borderId="18" xfId="342" applyFont="1" applyFill="1" applyBorder="1" applyAlignment="1">
      <alignment vertical="center"/>
    </xf>
    <xf numFmtId="165" fontId="64" fillId="0" borderId="0" xfId="342" applyFont="1" applyFill="1" applyBorder="1" applyAlignment="1">
      <alignment vertical="center"/>
    </xf>
    <xf numFmtId="165" fontId="64" fillId="0" borderId="18" xfId="342" applyFont="1" applyFill="1" applyBorder="1" applyAlignment="1">
      <alignment horizontal="center" vertical="center"/>
    </xf>
    <xf numFmtId="165" fontId="64" fillId="0" borderId="0" xfId="342" applyFont="1" applyFill="1" applyBorder="1" applyAlignment="1">
      <alignment horizontal="center" vertical="center"/>
    </xf>
    <xf numFmtId="165" fontId="64" fillId="0" borderId="18" xfId="342" applyFont="1" applyFill="1" applyBorder="1" applyAlignment="1">
      <alignment horizontal="left" vertical="center"/>
    </xf>
    <xf numFmtId="165" fontId="64" fillId="0" borderId="0" xfId="342" applyFont="1" applyFill="1" applyBorder="1" applyAlignment="1">
      <alignment horizontal="left" vertical="center"/>
    </xf>
    <xf numFmtId="165" fontId="64" fillId="0" borderId="35" xfId="342" applyFont="1" applyFill="1" applyBorder="1" applyAlignment="1">
      <alignment vertical="center"/>
    </xf>
    <xf numFmtId="165" fontId="67" fillId="0" borderId="0" xfId="342" applyFont="1" applyFill="1" applyBorder="1" applyAlignment="1">
      <alignment horizontal="centerContinuous" vertical="center"/>
    </xf>
    <xf numFmtId="165" fontId="67" fillId="0" borderId="20" xfId="342" applyFont="1" applyFill="1" applyBorder="1" applyAlignment="1">
      <alignment vertical="center"/>
    </xf>
    <xf numFmtId="165" fontId="67" fillId="0" borderId="21" xfId="342" applyFont="1" applyFill="1" applyBorder="1" applyAlignment="1">
      <alignment vertical="center"/>
    </xf>
    <xf numFmtId="165" fontId="67" fillId="0" borderId="35" xfId="342" applyFont="1" applyFill="1" applyBorder="1" applyAlignment="1">
      <alignment vertical="center"/>
    </xf>
    <xf numFmtId="165" fontId="69" fillId="0" borderId="27" xfId="342" applyFont="1" applyFill="1" applyBorder="1" applyAlignment="1">
      <alignment horizontal="centerContinuous" vertical="center"/>
    </xf>
    <xf numFmtId="165" fontId="69" fillId="0" borderId="28" xfId="342" applyFont="1" applyFill="1" applyBorder="1" applyAlignment="1">
      <alignment horizontal="centerContinuous" vertical="center"/>
    </xf>
    <xf numFmtId="165" fontId="69" fillId="0" borderId="42" xfId="342" applyFont="1" applyFill="1" applyBorder="1" applyAlignment="1">
      <alignment horizontal="centerContinuous" vertical="center"/>
    </xf>
    <xf numFmtId="165" fontId="69" fillId="0" borderId="48" xfId="342" applyFont="1" applyFill="1" applyBorder="1" applyAlignment="1">
      <alignment horizontal="center" vertical="center"/>
    </xf>
    <xf numFmtId="165" fontId="69" fillId="0" borderId="28" xfId="342" applyFont="1" applyFill="1" applyBorder="1" applyAlignment="1">
      <alignment horizontal="center" vertical="center"/>
    </xf>
    <xf numFmtId="165" fontId="69" fillId="0" borderId="49" xfId="342" applyFont="1" applyFill="1" applyBorder="1" applyAlignment="1">
      <alignment horizontal="center" vertical="center"/>
    </xf>
    <xf numFmtId="165" fontId="69" fillId="0" borderId="42" xfId="342" applyFont="1" applyFill="1" applyBorder="1" applyAlignment="1">
      <alignment horizontal="center" vertical="center"/>
    </xf>
    <xf numFmtId="165" fontId="69" fillId="0" borderId="50" xfId="342" applyFont="1" applyFill="1" applyBorder="1" applyAlignment="1">
      <alignment horizontal="center" vertical="center"/>
    </xf>
    <xf numFmtId="165" fontId="65" fillId="0" borderId="0" xfId="342" applyFont="1" applyFill="1" applyAlignment="1">
      <alignment horizontal="center" vertical="center"/>
    </xf>
    <xf numFmtId="165" fontId="64" fillId="0" borderId="10" xfId="342" applyFont="1" applyFill="1" applyBorder="1"/>
    <xf numFmtId="165" fontId="64" fillId="0" borderId="11" xfId="342" applyFont="1" applyFill="1" applyBorder="1"/>
    <xf numFmtId="165" fontId="64" fillId="0" borderId="11" xfId="342" applyFont="1" applyFill="1" applyBorder="1" applyAlignment="1" applyProtection="1">
      <alignment horizontal="left"/>
    </xf>
    <xf numFmtId="165" fontId="67" fillId="0" borderId="14" xfId="342" applyFont="1" applyFill="1" applyBorder="1" applyAlignment="1">
      <alignment horizontal="centerContinuous" vertical="center"/>
    </xf>
    <xf numFmtId="165" fontId="64" fillId="0" borderId="18" xfId="342" applyFont="1" applyFill="1" applyBorder="1"/>
    <xf numFmtId="165" fontId="64" fillId="0" borderId="0" xfId="342" applyFont="1" applyFill="1" applyBorder="1"/>
    <xf numFmtId="165" fontId="64" fillId="0" borderId="0" xfId="342" applyFont="1" applyFill="1" applyBorder="1" applyAlignment="1" applyProtection="1">
      <alignment horizontal="left"/>
    </xf>
    <xf numFmtId="165" fontId="64" fillId="0" borderId="36" xfId="342" applyFont="1" applyFill="1" applyBorder="1"/>
    <xf numFmtId="165" fontId="64" fillId="0" borderId="29" xfId="342" applyFont="1" applyFill="1" applyBorder="1"/>
    <xf numFmtId="165" fontId="64" fillId="0" borderId="29" xfId="342" applyFont="1" applyFill="1" applyBorder="1" applyAlignment="1" applyProtection="1">
      <alignment horizontal="left"/>
    </xf>
    <xf numFmtId="165" fontId="65" fillId="0" borderId="18" xfId="342" quotePrefix="1" applyFont="1" applyFill="1" applyBorder="1" applyAlignment="1" applyProtection="1">
      <alignment horizontal="left"/>
    </xf>
    <xf numFmtId="165" fontId="65" fillId="0" borderId="0" xfId="342" quotePrefix="1" applyFont="1" applyFill="1" applyBorder="1" applyAlignment="1" applyProtection="1">
      <alignment horizontal="left"/>
    </xf>
    <xf numFmtId="165" fontId="65" fillId="0" borderId="0" xfId="342" applyFont="1" applyFill="1" applyBorder="1" applyAlignment="1" applyProtection="1">
      <alignment horizontal="left"/>
    </xf>
    <xf numFmtId="165" fontId="70" fillId="0" borderId="12" xfId="342" applyFont="1" applyFill="1" applyBorder="1" applyAlignment="1">
      <alignment horizontal="centerContinuous" vertical="center"/>
    </xf>
    <xf numFmtId="165" fontId="65" fillId="0" borderId="18" xfId="342" applyFont="1" applyFill="1" applyBorder="1" applyAlignment="1" applyProtection="1">
      <alignment horizontal="left"/>
    </xf>
    <xf numFmtId="165" fontId="70" fillId="0" borderId="0" xfId="342" applyFont="1" applyFill="1" applyBorder="1" applyAlignment="1">
      <alignment horizontal="centerContinuous" vertical="center"/>
    </xf>
    <xf numFmtId="165" fontId="65" fillId="0" borderId="36" xfId="342" applyFont="1" applyFill="1" applyBorder="1" applyAlignment="1" applyProtection="1">
      <alignment horizontal="left"/>
    </xf>
    <xf numFmtId="165" fontId="65" fillId="0" borderId="29" xfId="342" applyFont="1" applyFill="1" applyBorder="1" applyAlignment="1" applyProtection="1">
      <alignment horizontal="left"/>
    </xf>
    <xf numFmtId="165" fontId="70" fillId="0" borderId="29" xfId="342" applyFont="1" applyFill="1" applyBorder="1" applyAlignment="1">
      <alignment horizontal="centerContinuous" vertical="center"/>
    </xf>
    <xf numFmtId="165" fontId="65" fillId="0" borderId="0" xfId="342" applyFont="1" applyFill="1" applyBorder="1" applyAlignment="1">
      <alignment vertical="center"/>
    </xf>
    <xf numFmtId="165" fontId="70" fillId="0" borderId="24" xfId="342" applyFont="1" applyFill="1" applyBorder="1" applyAlignment="1">
      <alignment horizontal="centerContinuous" vertical="center"/>
    </xf>
    <xf numFmtId="165" fontId="70" fillId="0" borderId="37" xfId="342" applyFont="1" applyFill="1" applyBorder="1" applyAlignment="1">
      <alignment horizontal="centerContinuous" vertical="center"/>
    </xf>
    <xf numFmtId="165" fontId="76" fillId="0" borderId="10" xfId="342" quotePrefix="1" applyFont="1" applyFill="1" applyBorder="1" applyAlignment="1" applyProtection="1">
      <alignment horizontal="left"/>
    </xf>
    <xf numFmtId="165" fontId="65" fillId="0" borderId="11" xfId="342" quotePrefix="1" applyFont="1" applyFill="1" applyBorder="1" applyAlignment="1" applyProtection="1">
      <alignment horizontal="left"/>
    </xf>
    <xf numFmtId="1" fontId="65" fillId="0" borderId="11" xfId="342" applyNumberFormat="1" applyFont="1" applyFill="1" applyBorder="1"/>
    <xf numFmtId="165" fontId="70" fillId="0" borderId="11" xfId="342" applyFont="1" applyFill="1" applyBorder="1" applyAlignment="1">
      <alignment horizontal="centerContinuous" vertical="center"/>
    </xf>
    <xf numFmtId="165" fontId="70" fillId="0" borderId="14" xfId="342" applyFont="1" applyFill="1" applyBorder="1" applyAlignment="1">
      <alignment horizontal="centerContinuous" vertical="center"/>
    </xf>
    <xf numFmtId="165" fontId="65" fillId="0" borderId="10" xfId="342" quotePrefix="1" applyFont="1" applyFill="1" applyBorder="1" applyAlignment="1" applyProtection="1">
      <alignment horizontal="left"/>
    </xf>
    <xf numFmtId="165" fontId="65" fillId="0" borderId="11" xfId="342" applyFont="1" applyFill="1" applyBorder="1" applyAlignment="1" applyProtection="1">
      <alignment horizontal="left"/>
    </xf>
    <xf numFmtId="165" fontId="65" fillId="0" borderId="36" xfId="342" quotePrefix="1" applyFont="1" applyFill="1" applyBorder="1" applyAlignment="1" applyProtection="1">
      <alignment horizontal="left"/>
    </xf>
    <xf numFmtId="165" fontId="76" fillId="0" borderId="0" xfId="342" applyFont="1" applyFill="1" applyAlignment="1">
      <alignment vertical="center"/>
    </xf>
    <xf numFmtId="165" fontId="69" fillId="0" borderId="51" xfId="342" applyFont="1" applyFill="1" applyBorder="1" applyAlignment="1">
      <alignment horizontal="center" vertical="center"/>
    </xf>
    <xf numFmtId="171" fontId="74" fillId="0" borderId="18" xfId="342" applyNumberFormat="1" applyFont="1" applyFill="1" applyBorder="1" applyAlignment="1" applyProtection="1">
      <alignment horizontal="right" vertical="center"/>
    </xf>
    <xf numFmtId="171" fontId="74" fillId="0" borderId="0" xfId="342" applyNumberFormat="1" applyFont="1" applyFill="1" applyBorder="1" applyAlignment="1" applyProtection="1">
      <alignment horizontal="right" vertical="center"/>
    </xf>
    <xf numFmtId="171" fontId="74" fillId="0" borderId="35" xfId="342" applyNumberFormat="1" applyFont="1" applyFill="1" applyBorder="1" applyAlignment="1" applyProtection="1">
      <alignment horizontal="right" vertical="center"/>
    </xf>
    <xf numFmtId="171" fontId="74" fillId="0" borderId="36" xfId="342" applyNumberFormat="1" applyFont="1" applyFill="1" applyBorder="1" applyAlignment="1" applyProtection="1">
      <alignment horizontal="right" vertical="center"/>
    </xf>
    <xf numFmtId="171" fontId="74" fillId="0" borderId="29" xfId="342" applyNumberFormat="1" applyFont="1" applyFill="1" applyBorder="1" applyAlignment="1" applyProtection="1">
      <alignment horizontal="right" vertical="center"/>
    </xf>
    <xf numFmtId="171" fontId="74" fillId="0" borderId="37" xfId="342" applyNumberFormat="1" applyFont="1" applyFill="1" applyBorder="1" applyAlignment="1" applyProtection="1">
      <alignment horizontal="right" vertical="center"/>
    </xf>
    <xf numFmtId="171" fontId="76" fillId="0" borderId="18" xfId="342" applyNumberFormat="1" applyFont="1" applyFill="1" applyBorder="1" applyAlignment="1" applyProtection="1">
      <alignment horizontal="right" vertical="center"/>
    </xf>
    <xf numFmtId="171" fontId="76" fillId="0" borderId="35" xfId="342" applyNumberFormat="1" applyFont="1" applyFill="1" applyBorder="1" applyAlignment="1" applyProtection="1">
      <alignment horizontal="right" vertical="center"/>
    </xf>
    <xf numFmtId="171" fontId="76" fillId="0" borderId="36" xfId="342" applyNumberFormat="1" applyFont="1" applyFill="1" applyBorder="1" applyAlignment="1" applyProtection="1">
      <alignment horizontal="right" vertical="center"/>
    </xf>
    <xf numFmtId="171" fontId="76" fillId="0" borderId="29" xfId="342" applyNumberFormat="1" applyFont="1" applyFill="1" applyBorder="1" applyAlignment="1" applyProtection="1">
      <alignment horizontal="right" vertical="center"/>
    </xf>
    <xf numFmtId="171" fontId="76" fillId="0" borderId="37" xfId="342" applyNumberFormat="1" applyFont="1" applyFill="1" applyBorder="1" applyAlignment="1" applyProtection="1">
      <alignment horizontal="right" vertical="center"/>
    </xf>
    <xf numFmtId="167" fontId="65" fillId="0" borderId="0" xfId="449" applyNumberFormat="1" applyFont="1" applyFill="1" applyBorder="1"/>
    <xf numFmtId="0" fontId="53" fillId="0" borderId="0" xfId="449" applyFont="1" applyFill="1" applyBorder="1"/>
    <xf numFmtId="167" fontId="64" fillId="0" borderId="37" xfId="449" applyNumberFormat="1" applyFont="1" applyFill="1" applyBorder="1"/>
    <xf numFmtId="167" fontId="65" fillId="0" borderId="35" xfId="449" applyNumberFormat="1" applyFont="1" applyFill="1" applyBorder="1"/>
    <xf numFmtId="167" fontId="65" fillId="0" borderId="20" xfId="449" applyNumberFormat="1" applyFont="1" applyFill="1" applyBorder="1"/>
    <xf numFmtId="0" fontId="64" fillId="0" borderId="0" xfId="313" applyFont="1" applyFill="1"/>
    <xf numFmtId="0" fontId="65" fillId="0" borderId="0" xfId="313" applyFont="1" applyFill="1" applyBorder="1"/>
    <xf numFmtId="0" fontId="65" fillId="0" borderId="0" xfId="313" applyFont="1" applyFill="1"/>
    <xf numFmtId="0" fontId="39" fillId="0" borderId="0" xfId="313" applyFill="1"/>
    <xf numFmtId="0" fontId="53" fillId="0" borderId="0" xfId="313" applyFont="1" applyFill="1"/>
    <xf numFmtId="0" fontId="65" fillId="0" borderId="0" xfId="313" applyFont="1" applyFill="1" applyBorder="1" applyAlignment="1">
      <alignment horizontal="center"/>
    </xf>
    <xf numFmtId="0" fontId="65" fillId="0" borderId="0" xfId="313" applyFont="1" applyFill="1" applyAlignment="1">
      <alignment horizontal="center"/>
    </xf>
    <xf numFmtId="0" fontId="53" fillId="0" borderId="0" xfId="313" applyFont="1" applyFill="1" applyBorder="1" applyAlignment="1">
      <alignment horizontal="center"/>
    </xf>
    <xf numFmtId="0" fontId="53" fillId="0" borderId="29" xfId="313" applyFont="1" applyFill="1" applyBorder="1"/>
    <xf numFmtId="0" fontId="64" fillId="0" borderId="0" xfId="313" applyFont="1" applyFill="1" applyAlignment="1">
      <alignment horizontal="right" vertical="center"/>
    </xf>
    <xf numFmtId="0" fontId="65" fillId="0" borderId="15" xfId="313" applyFont="1" applyFill="1" applyBorder="1"/>
    <xf numFmtId="0" fontId="64" fillId="0" borderId="10" xfId="313" applyFont="1" applyFill="1" applyBorder="1" applyAlignment="1">
      <alignment horizontal="center"/>
    </xf>
    <xf numFmtId="0" fontId="64" fillId="0" borderId="35" xfId="313" applyFont="1" applyFill="1" applyBorder="1" applyAlignment="1">
      <alignment horizontal="center" vertical="center"/>
    </xf>
    <xf numFmtId="0" fontId="64" fillId="0" borderId="20" xfId="313" applyFont="1" applyFill="1" applyBorder="1" applyAlignment="1">
      <alignment horizontal="center"/>
    </xf>
    <xf numFmtId="0" fontId="64" fillId="0" borderId="18" xfId="313" applyFont="1" applyFill="1" applyBorder="1" applyAlignment="1">
      <alignment horizontal="center" vertical="center"/>
    </xf>
    <xf numFmtId="0" fontId="64" fillId="0" borderId="0" xfId="313" applyFont="1" applyFill="1" applyBorder="1" applyAlignment="1">
      <alignment horizontal="center"/>
    </xf>
    <xf numFmtId="0" fontId="64" fillId="0" borderId="35" xfId="313" applyFont="1" applyFill="1" applyBorder="1" applyAlignment="1">
      <alignment horizontal="center"/>
    </xf>
    <xf numFmtId="0" fontId="64" fillId="0" borderId="15" xfId="313" applyFont="1" applyFill="1" applyBorder="1" applyAlignment="1">
      <alignment horizontal="center"/>
    </xf>
    <xf numFmtId="0" fontId="64" fillId="0" borderId="14" xfId="313" applyFont="1" applyFill="1" applyBorder="1" applyAlignment="1">
      <alignment horizontal="center"/>
    </xf>
    <xf numFmtId="0" fontId="65" fillId="0" borderId="20" xfId="313" applyFont="1" applyFill="1" applyBorder="1"/>
    <xf numFmtId="0" fontId="64" fillId="0" borderId="36" xfId="313" applyFont="1" applyFill="1" applyBorder="1" applyAlignment="1">
      <alignment horizontal="center" vertical="center"/>
    </xf>
    <xf numFmtId="0" fontId="105" fillId="0" borderId="35" xfId="313" applyFont="1" applyFill="1" applyBorder="1" applyAlignment="1">
      <alignment horizontal="left" vertical="center"/>
    </xf>
    <xf numFmtId="0" fontId="64" fillId="0" borderId="36" xfId="313" quotePrefix="1" applyFont="1" applyFill="1" applyBorder="1" applyAlignment="1">
      <alignment horizontal="center" vertical="center"/>
    </xf>
    <xf numFmtId="0" fontId="64" fillId="0" borderId="37" xfId="313" quotePrefix="1" applyFont="1" applyFill="1" applyBorder="1" applyAlignment="1">
      <alignment horizontal="center" vertical="center"/>
    </xf>
    <xf numFmtId="0" fontId="64" fillId="0" borderId="37" xfId="313" applyFont="1" applyFill="1" applyBorder="1" applyAlignment="1">
      <alignment horizontal="center" vertical="center"/>
    </xf>
    <xf numFmtId="0" fontId="64" fillId="0" borderId="23" xfId="313" quotePrefix="1" applyFont="1" applyFill="1" applyBorder="1" applyAlignment="1">
      <alignment horizontal="center" vertical="center"/>
    </xf>
    <xf numFmtId="20" fontId="64" fillId="0" borderId="37" xfId="313" quotePrefix="1" applyNumberFormat="1" applyFont="1" applyFill="1" applyBorder="1" applyAlignment="1">
      <alignment horizontal="center" vertical="center"/>
    </xf>
    <xf numFmtId="0" fontId="69" fillId="0" borderId="42" xfId="313" applyFont="1" applyFill="1" applyBorder="1" applyAlignment="1">
      <alignment horizontal="center" vertical="center"/>
    </xf>
    <xf numFmtId="0" fontId="69" fillId="0" borderId="27" xfId="313" applyFont="1" applyFill="1" applyBorder="1" applyAlignment="1">
      <alignment horizontal="center" vertical="center"/>
    </xf>
    <xf numFmtId="0" fontId="69" fillId="0" borderId="45" xfId="313" applyFont="1" applyFill="1" applyBorder="1" applyAlignment="1">
      <alignment horizontal="center" vertical="center"/>
    </xf>
    <xf numFmtId="0" fontId="69" fillId="0" borderId="11" xfId="313" applyFont="1" applyFill="1" applyBorder="1" applyAlignment="1">
      <alignment horizontal="center" vertical="center"/>
    </xf>
    <xf numFmtId="0" fontId="53" fillId="0" borderId="0" xfId="313" applyFont="1" applyFill="1" applyAlignment="1">
      <alignment vertical="center"/>
    </xf>
    <xf numFmtId="0" fontId="65" fillId="0" borderId="0" xfId="313" applyFont="1" applyFill="1" applyAlignment="1">
      <alignment vertical="center"/>
    </xf>
    <xf numFmtId="0" fontId="64" fillId="0" borderId="20" xfId="313" applyFont="1" applyFill="1" applyBorder="1" applyAlignment="1">
      <alignment vertical="center"/>
    </xf>
    <xf numFmtId="3" fontId="64" fillId="0" borderId="14" xfId="313" applyNumberFormat="1" applyFont="1" applyFill="1" applyBorder="1" applyAlignment="1">
      <alignment vertical="center"/>
    </xf>
    <xf numFmtId="166" fontId="64" fillId="0" borderId="35" xfId="233" applyNumberFormat="1" applyFont="1" applyFill="1" applyBorder="1" applyAlignment="1">
      <alignment vertical="center"/>
    </xf>
    <xf numFmtId="0" fontId="39" fillId="0" borderId="0" xfId="313" applyFill="1" applyAlignment="1">
      <alignment vertical="center"/>
    </xf>
    <xf numFmtId="0" fontId="71" fillId="0" borderId="20" xfId="313" applyFont="1" applyFill="1" applyBorder="1" applyAlignment="1">
      <alignment vertical="center"/>
    </xf>
    <xf numFmtId="166" fontId="64" fillId="0" borderId="35" xfId="313" applyNumberFormat="1" applyFont="1" applyFill="1" applyBorder="1" applyAlignment="1">
      <alignment vertical="center"/>
    </xf>
    <xf numFmtId="0" fontId="65" fillId="0" borderId="20" xfId="313" applyFont="1" applyFill="1" applyBorder="1" applyAlignment="1">
      <alignment vertical="center"/>
    </xf>
    <xf numFmtId="166" fontId="65" fillId="0" borderId="35" xfId="233" applyNumberFormat="1" applyFont="1" applyFill="1" applyBorder="1" applyAlignment="1">
      <alignment vertical="center"/>
    </xf>
    <xf numFmtId="0" fontId="53" fillId="0" borderId="20" xfId="313" applyFont="1" applyFill="1" applyBorder="1" applyAlignment="1">
      <alignment vertical="center"/>
    </xf>
    <xf numFmtId="0" fontId="65" fillId="0" borderId="20" xfId="313" applyFont="1" applyFill="1" applyBorder="1" applyAlignment="1">
      <alignment horizontal="left" vertical="center"/>
    </xf>
    <xf numFmtId="0" fontId="65" fillId="0" borderId="20" xfId="313" quotePrefix="1" applyFont="1" applyFill="1" applyBorder="1" applyAlignment="1">
      <alignment vertical="center"/>
    </xf>
    <xf numFmtId="0" fontId="64" fillId="0" borderId="23" xfId="313" applyFont="1" applyFill="1" applyBorder="1" applyAlignment="1">
      <alignment vertical="center"/>
    </xf>
    <xf numFmtId="166" fontId="64" fillId="0" borderId="23" xfId="233" applyNumberFormat="1" applyFont="1" applyFill="1" applyBorder="1" applyAlignment="1">
      <alignment vertical="center"/>
    </xf>
    <xf numFmtId="166" fontId="64" fillId="0" borderId="20" xfId="0" applyNumberFormat="1" applyFont="1" applyFill="1" applyBorder="1" applyAlignment="1" applyProtection="1">
      <alignment vertical="center"/>
      <protection locked="0" hidden="1"/>
    </xf>
    <xf numFmtId="166" fontId="65" fillId="0" borderId="20" xfId="0" applyNumberFormat="1" applyFont="1" applyFill="1" applyBorder="1" applyAlignment="1" applyProtection="1">
      <alignment vertical="center"/>
      <protection locked="0" hidden="1"/>
    </xf>
    <xf numFmtId="166" fontId="64" fillId="0" borderId="23" xfId="0" applyNumberFormat="1" applyFont="1" applyFill="1" applyBorder="1" applyAlignment="1" applyProtection="1">
      <alignment vertical="center"/>
      <protection locked="0" hidden="1"/>
    </xf>
    <xf numFmtId="178" fontId="117" fillId="25" borderId="20" xfId="0" applyNumberFormat="1" applyFont="1" applyFill="1" applyBorder="1" applyAlignment="1" applyProtection="1">
      <alignment vertical="center"/>
      <protection locked="0" hidden="1"/>
    </xf>
    <xf numFmtId="178" fontId="116" fillId="0" borderId="20" xfId="0" applyNumberFormat="1" applyFont="1" applyBorder="1" applyAlignment="1" applyProtection="1">
      <alignment vertical="center"/>
      <protection locked="0" hidden="1"/>
    </xf>
    <xf numFmtId="178" fontId="117" fillId="0" borderId="20" xfId="0" applyNumberFormat="1" applyFont="1" applyBorder="1" applyAlignment="1" applyProtection="1">
      <alignment vertical="center"/>
      <protection locked="0" hidden="1"/>
    </xf>
    <xf numFmtId="178" fontId="117" fillId="0" borderId="23" xfId="0" applyNumberFormat="1" applyFont="1" applyBorder="1" applyAlignment="1" applyProtection="1">
      <alignment vertical="center"/>
      <protection locked="0" hidden="1"/>
    </xf>
    <xf numFmtId="171" fontId="76" fillId="25" borderId="0" xfId="342" applyNumberFormat="1" applyFont="1" applyFill="1" applyBorder="1" applyAlignment="1" applyProtection="1">
      <alignment horizontal="right" vertical="center"/>
    </xf>
    <xf numFmtId="171" fontId="76" fillId="25" borderId="35" xfId="342" applyNumberFormat="1" applyFont="1" applyFill="1" applyBorder="1" applyAlignment="1" applyProtection="1">
      <alignment horizontal="right" vertical="center"/>
    </xf>
    <xf numFmtId="180" fontId="76" fillId="0" borderId="0" xfId="342" applyNumberFormat="1" applyFont="1" applyFill="1" applyBorder="1" applyAlignment="1" applyProtection="1">
      <alignment vertical="center"/>
    </xf>
    <xf numFmtId="180" fontId="74" fillId="0" borderId="0" xfId="342" applyNumberFormat="1" applyFont="1" applyFill="1" applyBorder="1" applyAlignment="1" applyProtection="1">
      <alignment vertical="center"/>
    </xf>
    <xf numFmtId="180" fontId="74" fillId="0" borderId="14" xfId="342" applyNumberFormat="1" applyFont="1" applyFill="1" applyBorder="1" applyAlignment="1" applyProtection="1">
      <alignment vertical="center"/>
    </xf>
    <xf numFmtId="180" fontId="74" fillId="0" borderId="18" xfId="342" applyNumberFormat="1" applyFont="1" applyFill="1" applyBorder="1" applyAlignment="1" applyProtection="1">
      <alignment vertical="center"/>
    </xf>
    <xf numFmtId="180" fontId="74" fillId="0" borderId="35" xfId="342" applyNumberFormat="1" applyFont="1" applyFill="1" applyBorder="1" applyAlignment="1" applyProtection="1">
      <alignment vertical="center"/>
    </xf>
    <xf numFmtId="180" fontId="76" fillId="0" borderId="10" xfId="342" applyNumberFormat="1" applyFont="1" applyFill="1" applyBorder="1" applyAlignment="1" applyProtection="1">
      <alignment vertical="center"/>
    </xf>
    <xf numFmtId="180" fontId="76" fillId="0" borderId="11" xfId="342" applyNumberFormat="1" applyFont="1" applyFill="1" applyBorder="1" applyAlignment="1" applyProtection="1">
      <alignment vertical="center"/>
    </xf>
    <xf numFmtId="180" fontId="76" fillId="25" borderId="11" xfId="342" applyNumberFormat="1" applyFont="1" applyFill="1" applyBorder="1" applyAlignment="1" applyProtection="1">
      <alignment vertical="center"/>
    </xf>
    <xf numFmtId="180" fontId="76" fillId="0" borderId="18" xfId="342" applyNumberFormat="1" applyFont="1" applyFill="1" applyBorder="1" applyAlignment="1" applyProtection="1">
      <alignment vertical="center"/>
    </xf>
    <xf numFmtId="180" fontId="76" fillId="0" borderId="35" xfId="342" applyNumberFormat="1" applyFont="1" applyFill="1" applyBorder="1" applyAlignment="1" applyProtection="1">
      <alignment vertical="center"/>
    </xf>
    <xf numFmtId="180" fontId="76" fillId="0" borderId="14" xfId="342" applyNumberFormat="1" applyFont="1" applyFill="1" applyBorder="1" applyAlignment="1" applyProtection="1">
      <alignment vertical="center"/>
    </xf>
    <xf numFmtId="167" fontId="64" fillId="0" borderId="20" xfId="449" applyNumberFormat="1" applyFont="1" applyFill="1" applyBorder="1"/>
    <xf numFmtId="0" fontId="64" fillId="0" borderId="0" xfId="313" applyFont="1" applyFill="1" applyAlignment="1">
      <alignment horizontal="center"/>
    </xf>
    <xf numFmtId="167" fontId="64" fillId="0" borderId="23" xfId="449" applyNumberFormat="1" applyFont="1" applyFill="1" applyBorder="1"/>
    <xf numFmtId="167" fontId="64" fillId="0" borderId="42" xfId="449" applyNumberFormat="1" applyFont="1" applyFill="1" applyBorder="1"/>
    <xf numFmtId="167" fontId="64" fillId="0" borderId="15" xfId="449" applyNumberFormat="1" applyFont="1" applyFill="1" applyBorder="1"/>
    <xf numFmtId="167" fontId="64" fillId="0" borderId="14" xfId="449" applyNumberFormat="1" applyFont="1" applyFill="1" applyBorder="1"/>
    <xf numFmtId="3" fontId="104" fillId="0" borderId="0" xfId="313" applyNumberFormat="1" applyFont="1" applyFill="1" applyBorder="1" applyAlignment="1">
      <alignment vertical="center"/>
    </xf>
    <xf numFmtId="167" fontId="64" fillId="0" borderId="35" xfId="449" applyNumberFormat="1" applyFont="1" applyFill="1" applyBorder="1"/>
    <xf numFmtId="0" fontId="70" fillId="0" borderId="0" xfId="313" applyFont="1" applyFill="1"/>
    <xf numFmtId="0" fontId="117" fillId="0" borderId="20" xfId="0" quotePrefix="1" applyFont="1" applyBorder="1" applyAlignment="1" applyProtection="1">
      <alignment horizontal="center" vertical="center"/>
      <protection locked="0" hidden="1"/>
    </xf>
    <xf numFmtId="20" fontId="117" fillId="0" borderId="20" xfId="0" quotePrefix="1" applyNumberFormat="1" applyFont="1" applyBorder="1" applyAlignment="1" applyProtection="1">
      <alignment horizontal="center" vertical="center"/>
      <protection locked="0" hidden="1"/>
    </xf>
    <xf numFmtId="184" fontId="64" fillId="0" borderId="37" xfId="449" applyNumberFormat="1" applyFont="1" applyFill="1" applyBorder="1"/>
    <xf numFmtId="184" fontId="64" fillId="0" borderId="14" xfId="449" applyNumberFormat="1" applyFont="1" applyFill="1" applyBorder="1"/>
    <xf numFmtId="184" fontId="64" fillId="0" borderId="35" xfId="449" applyNumberFormat="1" applyFont="1" applyFill="1" applyBorder="1"/>
    <xf numFmtId="184" fontId="64" fillId="0" borderId="10" xfId="449" applyNumberFormat="1" applyFont="1" applyFill="1" applyBorder="1"/>
    <xf numFmtId="184" fontId="64" fillId="0" borderId="15" xfId="449" applyNumberFormat="1" applyFont="1" applyFill="1" applyBorder="1"/>
    <xf numFmtId="184" fontId="65" fillId="0" borderId="35" xfId="449" applyNumberFormat="1" applyFont="1" applyFill="1" applyBorder="1"/>
    <xf numFmtId="184" fontId="65" fillId="0" borderId="20" xfId="449" applyNumberFormat="1" applyFont="1" applyFill="1" applyBorder="1"/>
    <xf numFmtId="3" fontId="64" fillId="0" borderId="11" xfId="313" applyNumberFormat="1" applyFont="1" applyFill="1" applyBorder="1" applyAlignment="1">
      <alignment vertical="center"/>
    </xf>
    <xf numFmtId="3" fontId="64" fillId="0" borderId="18" xfId="313" applyNumberFormat="1" applyFont="1" applyFill="1" applyBorder="1" applyAlignment="1">
      <alignment vertical="center"/>
    </xf>
    <xf numFmtId="3" fontId="64" fillId="0" borderId="0" xfId="313" applyNumberFormat="1" applyFont="1" applyFill="1" applyBorder="1" applyAlignment="1">
      <alignment vertical="center"/>
    </xf>
    <xf numFmtId="3" fontId="64" fillId="0" borderId="35" xfId="313" applyNumberFormat="1" applyFont="1" applyFill="1" applyBorder="1" applyAlignment="1">
      <alignment vertical="center"/>
    </xf>
    <xf numFmtId="3" fontId="65" fillId="0" borderId="18" xfId="313" applyNumberFormat="1" applyFont="1" applyFill="1" applyBorder="1" applyAlignment="1">
      <alignment vertical="center"/>
    </xf>
    <xf numFmtId="3" fontId="65" fillId="0" borderId="0" xfId="313" applyNumberFormat="1" applyFont="1" applyFill="1" applyBorder="1" applyAlignment="1">
      <alignment vertical="center"/>
    </xf>
    <xf numFmtId="3" fontId="65" fillId="0" borderId="35" xfId="313" applyNumberFormat="1" applyFont="1" applyFill="1" applyBorder="1" applyAlignment="1">
      <alignment vertical="center"/>
    </xf>
    <xf numFmtId="3" fontId="66" fillId="0" borderId="35" xfId="313" applyNumberFormat="1" applyFont="1" applyFill="1" applyBorder="1" applyAlignment="1">
      <alignment vertical="center"/>
    </xf>
    <xf numFmtId="3" fontId="64" fillId="0" borderId="29" xfId="313" applyNumberFormat="1" applyFont="1" applyFill="1" applyBorder="1" applyAlignment="1">
      <alignment vertical="center"/>
    </xf>
    <xf numFmtId="3" fontId="64" fillId="0" borderId="37" xfId="313" applyNumberFormat="1" applyFont="1" applyFill="1" applyBorder="1" applyAlignment="1">
      <alignment vertical="center"/>
    </xf>
    <xf numFmtId="3" fontId="39" fillId="0" borderId="0" xfId="313" applyNumberFormat="1" applyFill="1" applyAlignment="1">
      <alignment vertical="center"/>
    </xf>
    <xf numFmtId="184" fontId="64" fillId="0" borderId="42" xfId="449" applyNumberFormat="1" applyFont="1" applyFill="1" applyBorder="1"/>
    <xf numFmtId="184" fontId="64" fillId="0" borderId="23" xfId="449" applyNumberFormat="1" applyFont="1" applyFill="1" applyBorder="1"/>
    <xf numFmtId="166" fontId="64" fillId="0" borderId="18" xfId="0" applyNumberFormat="1" applyFont="1" applyFill="1" applyBorder="1" applyAlignment="1" applyProtection="1">
      <alignment vertical="center"/>
      <protection locked="0" hidden="1"/>
    </xf>
    <xf numFmtId="166" fontId="65" fillId="0" borderId="18" xfId="0" applyNumberFormat="1" applyFont="1" applyFill="1" applyBorder="1" applyAlignment="1" applyProtection="1">
      <alignment vertical="center"/>
      <protection locked="0" hidden="1"/>
    </xf>
    <xf numFmtId="3" fontId="64" fillId="0" borderId="10" xfId="313" applyNumberFormat="1" applyFont="1" applyFill="1" applyBorder="1"/>
    <xf numFmtId="3" fontId="65" fillId="0" borderId="18" xfId="313" applyNumberFormat="1" applyFont="1" applyFill="1" applyBorder="1"/>
    <xf numFmtId="3" fontId="64" fillId="0" borderId="18" xfId="313" applyNumberFormat="1" applyFont="1" applyFill="1" applyBorder="1"/>
    <xf numFmtId="3" fontId="64" fillId="0" borderId="36" xfId="313" applyNumberFormat="1" applyFont="1" applyFill="1" applyBorder="1"/>
    <xf numFmtId="178" fontId="117" fillId="0" borderId="15" xfId="0" applyNumberFormat="1" applyFont="1" applyBorder="1" applyAlignment="1" applyProtection="1">
      <alignment vertical="center"/>
      <protection locked="0" hidden="1"/>
    </xf>
    <xf numFmtId="171" fontId="76" fillId="0" borderId="20" xfId="340" applyNumberFormat="1" applyFont="1" applyFill="1" applyBorder="1" applyAlignment="1" applyProtection="1">
      <alignment horizontal="right" vertical="center"/>
    </xf>
    <xf numFmtId="167" fontId="64" fillId="0" borderId="20" xfId="449" applyNumberFormat="1" applyFont="1" applyFill="1" applyBorder="1" applyAlignment="1">
      <alignment horizontal="right"/>
    </xf>
    <xf numFmtId="1" fontId="64" fillId="0" borderId="23" xfId="449" applyNumberFormat="1" applyFont="1" applyFill="1" applyBorder="1" applyAlignment="1">
      <alignment horizontal="right"/>
    </xf>
    <xf numFmtId="0" fontId="67" fillId="0" borderId="0" xfId="343" applyFont="1" applyFill="1" applyBorder="1" applyAlignment="1">
      <alignment horizontal="center" vertical="center"/>
    </xf>
    <xf numFmtId="0" fontId="71" fillId="0" borderId="13" xfId="343" applyFont="1" applyFill="1" applyBorder="1" applyAlignment="1">
      <alignment horizontal="center" vertical="center"/>
    </xf>
    <xf numFmtId="0" fontId="67" fillId="0" borderId="35" xfId="343" applyFont="1" applyFill="1" applyBorder="1" applyAlignment="1">
      <alignment horizontal="center" vertical="center"/>
    </xf>
    <xf numFmtId="0" fontId="71" fillId="0" borderId="14" xfId="343" applyFont="1" applyFill="1" applyBorder="1" applyAlignment="1">
      <alignment horizontal="center" vertical="center"/>
    </xf>
    <xf numFmtId="0" fontId="71" fillId="0" borderId="36" xfId="343" applyFont="1" applyFill="1" applyBorder="1" applyAlignment="1">
      <alignment horizontal="center" vertical="center"/>
    </xf>
    <xf numFmtId="0" fontId="71" fillId="0" borderId="37" xfId="343" applyFont="1" applyFill="1" applyBorder="1" applyAlignment="1">
      <alignment horizontal="center" vertical="center"/>
    </xf>
    <xf numFmtId="180" fontId="137" fillId="0" borderId="0" xfId="342" applyNumberFormat="1" applyFont="1" applyFill="1" applyBorder="1" applyAlignment="1" applyProtection="1">
      <alignment vertical="center"/>
    </xf>
    <xf numFmtId="179" fontId="76" fillId="0" borderId="36" xfId="483" applyNumberFormat="1" applyFont="1" applyFill="1" applyBorder="1" applyAlignment="1" applyProtection="1">
      <alignment vertical="center"/>
    </xf>
    <xf numFmtId="179" fontId="76" fillId="0" borderId="36" xfId="485" applyNumberFormat="1" applyFont="1" applyFill="1" applyBorder="1" applyProtection="1"/>
    <xf numFmtId="180" fontId="103" fillId="0" borderId="0" xfId="342" applyNumberFormat="1" applyFont="1" applyFill="1" applyBorder="1" applyAlignment="1" applyProtection="1">
      <alignment vertical="center"/>
    </xf>
    <xf numFmtId="180" fontId="103" fillId="0" borderId="35" xfId="342" applyNumberFormat="1" applyFont="1" applyFill="1" applyBorder="1" applyAlignment="1" applyProtection="1">
      <alignment vertical="center"/>
    </xf>
    <xf numFmtId="0" fontId="134" fillId="0" borderId="0" xfId="0" applyFont="1" applyFill="1" applyBorder="1" applyAlignment="1"/>
    <xf numFmtId="165" fontId="97" fillId="0" borderId="0" xfId="485" applyNumberFormat="1" applyFont="1" applyFill="1" applyBorder="1"/>
    <xf numFmtId="165" fontId="70" fillId="0" borderId="0" xfId="483" quotePrefix="1" applyNumberFormat="1" applyFont="1" applyFill="1"/>
    <xf numFmtId="165" fontId="138" fillId="25" borderId="0" xfId="310" applyNumberFormat="1" applyFont="1" applyFill="1"/>
    <xf numFmtId="1" fontId="139" fillId="0" borderId="0" xfId="0" applyNumberFormat="1" applyFont="1"/>
    <xf numFmtId="165" fontId="138" fillId="25" borderId="0" xfId="483" applyNumberFormat="1" applyFont="1" applyFill="1" applyAlignment="1">
      <alignment horizontal="center"/>
    </xf>
    <xf numFmtId="165" fontId="140" fillId="0" borderId="0" xfId="345" applyFont="1" applyFill="1" applyAlignment="1">
      <alignment vertical="center"/>
    </xf>
    <xf numFmtId="0" fontId="140" fillId="0" borderId="0" xfId="343" applyFont="1" applyFill="1" applyAlignment="1">
      <alignment vertical="center"/>
    </xf>
    <xf numFmtId="0" fontId="64" fillId="0" borderId="0" xfId="449" applyFont="1" applyFill="1" applyAlignment="1"/>
    <xf numFmtId="3" fontId="65" fillId="0" borderId="0" xfId="449" applyNumberFormat="1" applyFont="1" applyFill="1" applyAlignment="1"/>
    <xf numFmtId="0" fontId="53" fillId="0" borderId="0" xfId="449" applyFont="1" applyFill="1"/>
    <xf numFmtId="0" fontId="65" fillId="0" borderId="0" xfId="449" quotePrefix="1" applyFont="1" applyFill="1" applyAlignment="1"/>
    <xf numFmtId="0" fontId="64" fillId="0" borderId="0" xfId="449" applyFont="1" applyFill="1" applyAlignment="1">
      <alignment horizontal="centerContinuous" vertical="center"/>
    </xf>
    <xf numFmtId="0" fontId="65" fillId="0" borderId="0" xfId="449" quotePrefix="1" applyFont="1" applyFill="1" applyAlignment="1">
      <alignment horizontal="centerContinuous"/>
    </xf>
    <xf numFmtId="3" fontId="65" fillId="0" borderId="0" xfId="449" applyNumberFormat="1" applyFont="1" applyFill="1" applyAlignment="1">
      <alignment horizontal="centerContinuous"/>
    </xf>
    <xf numFmtId="0" fontId="65" fillId="0" borderId="0" xfId="449" applyFont="1" applyFill="1"/>
    <xf numFmtId="3" fontId="65" fillId="0" borderId="0" xfId="449" applyNumberFormat="1" applyFont="1" applyFill="1" applyBorder="1"/>
    <xf numFmtId="3" fontId="65" fillId="0" borderId="0" xfId="449" applyNumberFormat="1" applyFont="1" applyFill="1"/>
    <xf numFmtId="3" fontId="64" fillId="0" borderId="0" xfId="449" applyNumberFormat="1" applyFont="1" applyFill="1" applyAlignment="1">
      <alignment horizontal="centerContinuous"/>
    </xf>
    <xf numFmtId="3" fontId="67" fillId="0" borderId="0" xfId="449" applyNumberFormat="1" applyFont="1" applyFill="1" applyAlignment="1">
      <alignment horizontal="centerContinuous"/>
    </xf>
    <xf numFmtId="0" fontId="70" fillId="0" borderId="15" xfId="449" applyFont="1" applyFill="1" applyBorder="1"/>
    <xf numFmtId="0" fontId="67" fillId="0" borderId="15" xfId="449" applyFont="1" applyFill="1" applyBorder="1" applyAlignment="1">
      <alignment horizontal="centerContinuous" vertical="top"/>
    </xf>
    <xf numFmtId="3" fontId="67" fillId="0" borderId="42" xfId="449" applyNumberFormat="1" applyFont="1" applyFill="1" applyBorder="1" applyAlignment="1">
      <alignment horizontal="centerContinuous" vertical="top"/>
    </xf>
    <xf numFmtId="3" fontId="67" fillId="0" borderId="42" xfId="449" applyNumberFormat="1" applyFont="1" applyFill="1" applyBorder="1" applyAlignment="1">
      <alignment horizontal="centerContinuous"/>
    </xf>
    <xf numFmtId="3" fontId="67" fillId="0" borderId="28" xfId="449" applyNumberFormat="1" applyFont="1" applyFill="1" applyBorder="1" applyAlignment="1">
      <alignment horizontal="centerContinuous" vertical="top"/>
    </xf>
    <xf numFmtId="3" fontId="67" fillId="0" borderId="28" xfId="449" applyNumberFormat="1" applyFont="1" applyFill="1" applyBorder="1" applyAlignment="1">
      <alignment horizontal="centerContinuous"/>
    </xf>
    <xf numFmtId="3" fontId="67" fillId="0" borderId="45" xfId="449" applyNumberFormat="1" applyFont="1" applyFill="1" applyBorder="1" applyAlignment="1">
      <alignment horizontal="centerContinuous"/>
    </xf>
    <xf numFmtId="0" fontId="67" fillId="0" borderId="20" xfId="449" applyFont="1" applyFill="1" applyBorder="1" applyAlignment="1">
      <alignment horizontal="center"/>
    </xf>
    <xf numFmtId="0" fontId="67" fillId="0" borderId="20" xfId="449" applyFont="1" applyFill="1" applyBorder="1" applyAlignment="1">
      <alignment horizontal="centerContinuous"/>
    </xf>
    <xf numFmtId="3" fontId="67" fillId="0" borderId="35" xfId="449" applyNumberFormat="1" applyFont="1" applyFill="1" applyBorder="1" applyAlignment="1">
      <alignment horizontal="center"/>
    </xf>
    <xf numFmtId="3" fontId="67" fillId="0" borderId="15" xfId="449" quotePrefix="1" applyNumberFormat="1" applyFont="1" applyFill="1" applyBorder="1" applyAlignment="1">
      <alignment horizontal="center"/>
    </xf>
    <xf numFmtId="0" fontId="67" fillId="0" borderId="23" xfId="449" applyFont="1" applyFill="1" applyBorder="1"/>
    <xf numFmtId="0" fontId="67" fillId="0" borderId="23" xfId="449" applyFont="1" applyFill="1" applyBorder="1" applyAlignment="1">
      <alignment horizontal="centerContinuous"/>
    </xf>
    <xf numFmtId="3" fontId="67" fillId="0" borderId="35" xfId="449" quotePrefix="1" applyNumberFormat="1" applyFont="1" applyFill="1" applyBorder="1" applyAlignment="1">
      <alignment horizontal="center"/>
    </xf>
    <xf numFmtId="3" fontId="67" fillId="0" borderId="20" xfId="449" quotePrefix="1" applyNumberFormat="1" applyFont="1" applyFill="1" applyBorder="1" applyAlignment="1">
      <alignment horizontal="center"/>
    </xf>
    <xf numFmtId="0" fontId="69" fillId="0" borderId="23" xfId="449" quotePrefix="1" applyFont="1" applyFill="1" applyBorder="1" applyAlignment="1">
      <alignment horizontal="center" vertical="center"/>
    </xf>
    <xf numFmtId="0" fontId="69" fillId="0" borderId="42" xfId="449" quotePrefix="1" applyFont="1" applyFill="1" applyBorder="1" applyAlignment="1">
      <alignment horizontal="center" vertical="center"/>
    </xf>
    <xf numFmtId="3" fontId="69" fillId="0" borderId="45" xfId="449" quotePrefix="1" applyNumberFormat="1" applyFont="1" applyFill="1" applyBorder="1" applyAlignment="1">
      <alignment horizontal="center" vertical="center"/>
    </xf>
    <xf numFmtId="3" fontId="69" fillId="0" borderId="15" xfId="449" quotePrefix="1" applyNumberFormat="1" applyFont="1" applyFill="1" applyBorder="1" applyAlignment="1">
      <alignment horizontal="center" vertical="center"/>
    </xf>
    <xf numFmtId="0" fontId="53" fillId="0" borderId="0" xfId="449" applyFont="1" applyFill="1" applyAlignment="1">
      <alignment horizontal="center" vertical="center"/>
    </xf>
    <xf numFmtId="0" fontId="67" fillId="0" borderId="15" xfId="449" applyFont="1" applyFill="1" applyBorder="1"/>
    <xf numFmtId="167" fontId="65" fillId="0" borderId="20" xfId="449" applyNumberFormat="1" applyFont="1" applyFill="1" applyBorder="1" applyAlignment="1">
      <alignment horizontal="right"/>
    </xf>
    <xf numFmtId="166" fontId="65" fillId="0" borderId="15" xfId="449" applyNumberFormat="1" applyFont="1" applyFill="1" applyBorder="1"/>
    <xf numFmtId="166" fontId="65" fillId="0" borderId="10" xfId="449" applyNumberFormat="1" applyFont="1" applyFill="1" applyBorder="1"/>
    <xf numFmtId="0" fontId="67" fillId="0" borderId="20" xfId="449" applyFont="1" applyFill="1" applyBorder="1"/>
    <xf numFmtId="166" fontId="65" fillId="0" borderId="18" xfId="449" applyNumberFormat="1" applyFont="1" applyFill="1" applyBorder="1"/>
    <xf numFmtId="166" fontId="65" fillId="0" borderId="20" xfId="449" applyNumberFormat="1" applyFont="1" applyFill="1" applyBorder="1"/>
    <xf numFmtId="167" fontId="65" fillId="0" borderId="37" xfId="449" applyNumberFormat="1" applyFont="1" applyFill="1" applyBorder="1"/>
    <xf numFmtId="166" fontId="65" fillId="0" borderId="23" xfId="449" applyNumberFormat="1" applyFont="1" applyFill="1" applyBorder="1"/>
    <xf numFmtId="166" fontId="65" fillId="0" borderId="36" xfId="449" applyNumberFormat="1" applyFont="1" applyFill="1" applyBorder="1"/>
    <xf numFmtId="0" fontId="95" fillId="0" borderId="0" xfId="452"/>
    <xf numFmtId="0" fontId="95" fillId="0" borderId="0" xfId="452" applyFill="1"/>
    <xf numFmtId="3" fontId="144" fillId="0" borderId="0" xfId="452" applyNumberFormat="1" applyFont="1" applyBorder="1" applyAlignment="1">
      <alignment horizontal="left" vertical="top" wrapText="1"/>
    </xf>
    <xf numFmtId="3" fontId="144" fillId="0" borderId="0" xfId="452" applyNumberFormat="1" applyFont="1" applyAlignment="1">
      <alignment vertical="top" wrapText="1"/>
    </xf>
    <xf numFmtId="3" fontId="65" fillId="0" borderId="0" xfId="452" applyNumberFormat="1" applyFont="1" applyAlignment="1">
      <alignment horizontal="right" vertical="top" wrapText="1"/>
    </xf>
    <xf numFmtId="3" fontId="87" fillId="0" borderId="29" xfId="452" applyNumberFormat="1" applyFont="1" applyBorder="1" applyAlignment="1">
      <alignment horizontal="center" vertical="top" wrapText="1"/>
    </xf>
    <xf numFmtId="3" fontId="144" fillId="0" borderId="29" xfId="452" applyNumberFormat="1" applyFont="1" applyBorder="1" applyAlignment="1">
      <alignment vertical="top" wrapText="1"/>
    </xf>
    <xf numFmtId="3" fontId="65" fillId="0" borderId="0" xfId="452" applyNumberFormat="1" applyFont="1" applyAlignment="1">
      <alignment horizontal="center" vertical="top" wrapText="1"/>
    </xf>
    <xf numFmtId="4" fontId="144" fillId="25" borderId="42" xfId="452" applyNumberFormat="1" applyFont="1" applyFill="1" applyBorder="1" applyAlignment="1">
      <alignment horizontal="center" vertical="center" wrapText="1"/>
    </xf>
    <xf numFmtId="3" fontId="144" fillId="0" borderId="42" xfId="452" applyNumberFormat="1" applyFont="1" applyBorder="1" applyAlignment="1">
      <alignment horizontal="center" vertical="center" wrapText="1"/>
    </xf>
    <xf numFmtId="3" fontId="64" fillId="0" borderId="0" xfId="452" applyNumberFormat="1" applyFont="1" applyAlignment="1">
      <alignment horizontal="center" vertical="top" wrapText="1"/>
    </xf>
    <xf numFmtId="4" fontId="65" fillId="25" borderId="42" xfId="452" applyNumberFormat="1" applyFont="1" applyFill="1" applyBorder="1" applyAlignment="1">
      <alignment horizontal="center" vertical="center" wrapText="1"/>
    </xf>
    <xf numFmtId="49" fontId="65" fillId="0" borderId="42" xfId="452" applyNumberFormat="1" applyFont="1" applyBorder="1" applyAlignment="1">
      <alignment horizontal="center" vertical="center" wrapText="1"/>
    </xf>
    <xf numFmtId="0" fontId="65" fillId="0" borderId="42" xfId="452" applyFont="1" applyBorder="1" applyAlignment="1">
      <alignment horizontal="center" vertical="center" wrapText="1"/>
    </xf>
    <xf numFmtId="3" fontId="65" fillId="0" borderId="42" xfId="452" applyNumberFormat="1" applyFont="1" applyFill="1" applyBorder="1" applyAlignment="1">
      <alignment horizontal="center" vertical="center" wrapText="1"/>
    </xf>
    <xf numFmtId="3" fontId="65" fillId="25" borderId="42" xfId="452" applyNumberFormat="1" applyFont="1" applyFill="1" applyBorder="1" applyAlignment="1">
      <alignment horizontal="center" vertical="center" wrapText="1"/>
    </xf>
    <xf numFmtId="0" fontId="65" fillId="0" borderId="42" xfId="452" applyFont="1" applyFill="1" applyBorder="1" applyAlignment="1">
      <alignment horizontal="left" vertical="center" wrapText="1" indent="1"/>
    </xf>
    <xf numFmtId="188" fontId="65" fillId="0" borderId="15" xfId="452" applyNumberFormat="1" applyFont="1" applyBorder="1" applyAlignment="1">
      <alignment horizontal="center" vertical="center"/>
    </xf>
    <xf numFmtId="188" fontId="65" fillId="25" borderId="42" xfId="452" applyNumberFormat="1" applyFont="1" applyFill="1" applyBorder="1" applyAlignment="1">
      <alignment horizontal="center" vertical="center" wrapText="1"/>
    </xf>
    <xf numFmtId="166" fontId="65" fillId="0" borderId="42" xfId="453" applyNumberFormat="1" applyFont="1" applyBorder="1" applyAlignment="1">
      <alignment horizontal="center" vertical="center"/>
    </xf>
    <xf numFmtId="3" fontId="65" fillId="0" borderId="0" xfId="452" applyNumberFormat="1" applyFont="1" applyFill="1" applyBorder="1" applyAlignment="1">
      <alignment vertical="center" wrapText="1"/>
    </xf>
    <xf numFmtId="3" fontId="65" fillId="0" borderId="0" xfId="452" applyNumberFormat="1" applyFont="1" applyFill="1" applyAlignment="1">
      <alignment vertical="center" wrapText="1"/>
    </xf>
    <xf numFmtId="188" fontId="65" fillId="0" borderId="42" xfId="452" applyNumberFormat="1" applyFont="1" applyBorder="1" applyAlignment="1">
      <alignment horizontal="center" vertical="center"/>
    </xf>
    <xf numFmtId="0" fontId="64" fillId="0" borderId="68" xfId="452" applyFont="1" applyFill="1" applyBorder="1" applyAlignment="1">
      <alignment horizontal="center" vertical="center" wrapText="1"/>
    </xf>
    <xf numFmtId="188" fontId="64" fillId="0" borderId="68" xfId="452" applyNumberFormat="1" applyFont="1" applyBorder="1" applyAlignment="1">
      <alignment horizontal="center" vertical="center"/>
    </xf>
    <xf numFmtId="188" fontId="64" fillId="25" borderId="68" xfId="452" applyNumberFormat="1" applyFont="1" applyFill="1" applyBorder="1" applyAlignment="1">
      <alignment horizontal="center" vertical="center"/>
    </xf>
    <xf numFmtId="166" fontId="64" fillId="0" borderId="68" xfId="453" applyNumberFormat="1" applyFont="1" applyBorder="1" applyAlignment="1">
      <alignment horizontal="center" vertical="center"/>
    </xf>
    <xf numFmtId="0" fontId="145" fillId="0" borderId="23" xfId="606" applyFont="1" applyFill="1" applyBorder="1" applyAlignment="1">
      <alignment horizontal="left" vertical="center" wrapText="1" indent="1"/>
    </xf>
    <xf numFmtId="178" fontId="145" fillId="0" borderId="42" xfId="606" applyNumberFormat="1" applyFont="1" applyBorder="1" applyAlignment="1">
      <alignment horizontal="center" vertical="center"/>
    </xf>
    <xf numFmtId="188" fontId="65" fillId="25" borderId="23" xfId="452" applyNumberFormat="1" applyFont="1" applyFill="1" applyBorder="1" applyAlignment="1">
      <alignment horizontal="center" vertical="center" wrapText="1"/>
    </xf>
    <xf numFmtId="0" fontId="145" fillId="0" borderId="42" xfId="606" applyFont="1" applyFill="1" applyBorder="1" applyAlignment="1">
      <alignment horizontal="left" vertical="center" wrapText="1" indent="1"/>
    </xf>
    <xf numFmtId="0" fontId="145" fillId="0" borderId="69" xfId="606" applyFont="1" applyFill="1" applyBorder="1" applyAlignment="1">
      <alignment horizontal="left" vertical="center" wrapText="1" indent="1"/>
    </xf>
    <xf numFmtId="178" fontId="145" fillId="0" borderId="69" xfId="606" applyNumberFormat="1" applyFont="1" applyBorder="1" applyAlignment="1">
      <alignment horizontal="center" vertical="center"/>
    </xf>
    <xf numFmtId="188" fontId="65" fillId="25" borderId="69" xfId="452" applyNumberFormat="1" applyFont="1" applyFill="1" applyBorder="1" applyAlignment="1">
      <alignment horizontal="center" vertical="center" wrapText="1"/>
    </xf>
    <xf numFmtId="166" fontId="109" fillId="0" borderId="69" xfId="453" applyNumberFormat="1" applyFont="1" applyBorder="1" applyAlignment="1">
      <alignment horizontal="center" vertical="center"/>
    </xf>
    <xf numFmtId="166" fontId="64" fillId="25" borderId="68" xfId="452" applyNumberFormat="1" applyFont="1" applyFill="1" applyBorder="1" applyAlignment="1">
      <alignment horizontal="center" vertical="center"/>
    </xf>
    <xf numFmtId="188" fontId="65" fillId="0" borderId="23" xfId="452" applyNumberFormat="1" applyFont="1" applyBorder="1" applyAlignment="1">
      <alignment horizontal="center" vertical="center"/>
    </xf>
    <xf numFmtId="166" fontId="109" fillId="0" borderId="23" xfId="453" applyNumberFormat="1" applyFont="1" applyBorder="1" applyAlignment="1">
      <alignment horizontal="center" vertical="center"/>
    </xf>
    <xf numFmtId="166" fontId="109" fillId="0" borderId="42" xfId="453" applyNumberFormat="1" applyFont="1" applyBorder="1" applyAlignment="1">
      <alignment horizontal="center" vertical="center"/>
    </xf>
    <xf numFmtId="0" fontId="65" fillId="0" borderId="69" xfId="452" applyFont="1" applyFill="1" applyBorder="1" applyAlignment="1">
      <alignment horizontal="left" vertical="center" wrapText="1" indent="1"/>
    </xf>
    <xf numFmtId="188" fontId="65" fillId="0" borderId="69" xfId="452" applyNumberFormat="1" applyFont="1" applyBorder="1" applyAlignment="1">
      <alignment horizontal="center" vertical="center"/>
    </xf>
    <xf numFmtId="3" fontId="64" fillId="0" borderId="70" xfId="452" applyNumberFormat="1" applyFont="1" applyFill="1" applyBorder="1" applyAlignment="1">
      <alignment horizontal="center" vertical="center" wrapText="1"/>
    </xf>
    <xf numFmtId="188" fontId="64" fillId="0" borderId="70" xfId="452" applyNumberFormat="1" applyFont="1" applyBorder="1" applyAlignment="1">
      <alignment horizontal="center" vertical="center"/>
    </xf>
    <xf numFmtId="166" fontId="64" fillId="0" borderId="70" xfId="452" applyNumberFormat="1" applyFont="1" applyBorder="1" applyAlignment="1">
      <alignment horizontal="center" vertical="center"/>
    </xf>
    <xf numFmtId="3" fontId="65" fillId="0" borderId="0" xfId="452" applyNumberFormat="1" applyFont="1" applyFill="1" applyBorder="1" applyAlignment="1">
      <alignment horizontal="right" vertical="center" wrapText="1"/>
    </xf>
    <xf numFmtId="3" fontId="65" fillId="0" borderId="0" xfId="452" applyNumberFormat="1" applyFont="1" applyFill="1" applyAlignment="1">
      <alignment horizontal="right" vertical="center" wrapText="1"/>
    </xf>
    <xf numFmtId="3" fontId="65" fillId="25" borderId="0" xfId="452" applyNumberFormat="1" applyFont="1" applyFill="1" applyBorder="1" applyAlignment="1">
      <alignment horizontal="right" vertical="top" wrapText="1"/>
    </xf>
    <xf numFmtId="3" fontId="65" fillId="0" borderId="0" xfId="452" applyNumberFormat="1" applyFont="1" applyBorder="1" applyAlignment="1">
      <alignment horizontal="right" vertical="top" wrapText="1"/>
    </xf>
    <xf numFmtId="3" fontId="65" fillId="0" borderId="0" xfId="452" applyNumberFormat="1" applyFont="1" applyAlignment="1">
      <alignment horizontal="left" vertical="top" wrapText="1"/>
    </xf>
    <xf numFmtId="3" fontId="65" fillId="25" borderId="0" xfId="452" applyNumberFormat="1" applyFont="1" applyFill="1" applyAlignment="1">
      <alignment horizontal="right" vertical="top" wrapText="1"/>
    </xf>
    <xf numFmtId="3" fontId="65" fillId="0" borderId="0" xfId="452" applyNumberFormat="1" applyFont="1" applyBorder="1" applyAlignment="1">
      <alignment horizontal="right" vertical="top" wrapText="1" indent="2"/>
    </xf>
    <xf numFmtId="167" fontId="146" fillId="25" borderId="0" xfId="455" applyNumberFormat="1" applyFont="1" applyFill="1" applyAlignment="1"/>
    <xf numFmtId="167" fontId="147" fillId="0" borderId="0" xfId="606" applyNumberFormat="1" applyFont="1" applyFill="1" applyAlignment="1">
      <alignment horizontal="center"/>
    </xf>
    <xf numFmtId="167" fontId="147" fillId="0" borderId="0" xfId="606" applyNumberFormat="1" applyFont="1" applyFill="1" applyBorder="1" applyAlignment="1">
      <alignment horizontal="left"/>
    </xf>
    <xf numFmtId="167" fontId="147" fillId="0" borderId="0" xfId="606" applyNumberFormat="1" applyFont="1" applyFill="1" applyAlignment="1">
      <alignment horizontal="left" indent="1"/>
    </xf>
    <xf numFmtId="167" fontId="147" fillId="25" borderId="0" xfId="606" applyNumberFormat="1" applyFont="1" applyFill="1" applyAlignment="1">
      <alignment horizontal="right" vertical="center"/>
    </xf>
    <xf numFmtId="4" fontId="148" fillId="25" borderId="0" xfId="606" applyNumberFormat="1" applyFont="1" applyFill="1" applyAlignment="1">
      <alignment horizontal="right" vertical="center"/>
    </xf>
    <xf numFmtId="178" fontId="148" fillId="25" borderId="0" xfId="606" applyNumberFormat="1" applyFont="1" applyFill="1" applyAlignment="1">
      <alignment horizontal="right" vertical="center"/>
    </xf>
    <xf numFmtId="43" fontId="148" fillId="25" borderId="0" xfId="606" applyNumberFormat="1" applyFont="1" applyFill="1" applyAlignment="1">
      <alignment horizontal="center" vertical="center"/>
    </xf>
    <xf numFmtId="0" fontId="148" fillId="25" borderId="0" xfId="606" applyFont="1" applyFill="1" applyAlignment="1">
      <alignment horizontal="center" vertical="center"/>
    </xf>
    <xf numFmtId="0" fontId="110" fillId="0" borderId="0" xfId="456" applyFont="1" applyFill="1"/>
    <xf numFmtId="167" fontId="151" fillId="25" borderId="0" xfId="606" applyNumberFormat="1" applyFont="1" applyFill="1" applyBorder="1" applyAlignment="1">
      <alignment horizontal="center" wrapText="1"/>
    </xf>
    <xf numFmtId="167" fontId="147" fillId="0" borderId="0" xfId="606" applyNumberFormat="1" applyFont="1" applyFill="1" applyBorder="1" applyAlignment="1">
      <alignment horizontal="center"/>
    </xf>
    <xf numFmtId="167" fontId="147" fillId="0" borderId="0" xfId="606" applyNumberFormat="1" applyFont="1" applyFill="1" applyBorder="1" applyAlignment="1">
      <alignment horizontal="left" indent="1"/>
    </xf>
    <xf numFmtId="167" fontId="147" fillId="25" borderId="0" xfId="606" applyNumberFormat="1" applyFont="1" applyFill="1" applyBorder="1" applyAlignment="1">
      <alignment horizontal="right" vertical="center"/>
    </xf>
    <xf numFmtId="167" fontId="152" fillId="25" borderId="42" xfId="456" applyNumberFormat="1" applyFont="1" applyFill="1" applyBorder="1" applyAlignment="1">
      <alignment horizontal="center" vertical="center" wrapText="1"/>
    </xf>
    <xf numFmtId="167" fontId="152" fillId="25" borderId="42" xfId="456" applyNumberFormat="1" applyFont="1" applyFill="1" applyBorder="1" applyAlignment="1">
      <alignment horizontal="center" vertical="center"/>
    </xf>
    <xf numFmtId="4" fontId="152" fillId="25" borderId="42" xfId="456" applyNumberFormat="1" applyFont="1" applyFill="1" applyBorder="1" applyAlignment="1">
      <alignment horizontal="center" vertical="center" wrapText="1"/>
    </xf>
    <xf numFmtId="178" fontId="152" fillId="25" borderId="42" xfId="456" applyNumberFormat="1" applyFont="1" applyFill="1" applyBorder="1" applyAlignment="1">
      <alignment horizontal="center" vertical="center" wrapText="1"/>
    </xf>
    <xf numFmtId="20" fontId="152" fillId="25" borderId="42" xfId="456" quotePrefix="1" applyNumberFormat="1" applyFont="1" applyFill="1" applyBorder="1" applyAlignment="1">
      <alignment horizontal="center" vertical="center" wrapText="1"/>
    </xf>
    <xf numFmtId="0" fontId="152" fillId="25" borderId="75" xfId="456" quotePrefix="1" applyFont="1" applyFill="1" applyBorder="1" applyAlignment="1">
      <alignment horizontal="center" vertical="center" wrapText="1"/>
    </xf>
    <xf numFmtId="167" fontId="153" fillId="25" borderId="76" xfId="456" applyNumberFormat="1" applyFont="1" applyFill="1" applyBorder="1" applyAlignment="1">
      <alignment horizontal="center" vertical="center" wrapText="1"/>
    </xf>
    <xf numFmtId="167" fontId="153" fillId="0" borderId="15" xfId="456" applyNumberFormat="1" applyFont="1" applyFill="1" applyBorder="1" applyAlignment="1">
      <alignment horizontal="center" vertical="center" wrapText="1"/>
    </xf>
    <xf numFmtId="0" fontId="153" fillId="0" borderId="15" xfId="456" applyFont="1" applyFill="1" applyBorder="1" applyAlignment="1">
      <alignment horizontal="center" vertical="center" wrapText="1"/>
    </xf>
    <xf numFmtId="167" fontId="153" fillId="0" borderId="76" xfId="456" applyNumberFormat="1" applyFont="1" applyFill="1" applyBorder="1" applyAlignment="1">
      <alignment horizontal="center" vertical="center" wrapText="1"/>
    </xf>
    <xf numFmtId="167" fontId="153" fillId="25" borderId="15" xfId="456" applyNumberFormat="1" applyFont="1" applyFill="1" applyBorder="1" applyAlignment="1">
      <alignment horizontal="center" vertical="center" wrapText="1"/>
    </xf>
    <xf numFmtId="0" fontId="153" fillId="25" borderId="15" xfId="456" applyFont="1" applyFill="1" applyBorder="1" applyAlignment="1">
      <alignment horizontal="center" vertical="center" wrapText="1"/>
    </xf>
    <xf numFmtId="167" fontId="153" fillId="25" borderId="14" xfId="456" applyNumberFormat="1" applyFont="1" applyFill="1" applyBorder="1" applyAlignment="1">
      <alignment horizontal="center" vertical="center" wrapText="1"/>
    </xf>
    <xf numFmtId="3" fontId="153" fillId="25" borderId="15" xfId="456" applyNumberFormat="1" applyFont="1" applyFill="1" applyBorder="1" applyAlignment="1">
      <alignment horizontal="center" vertical="center" wrapText="1"/>
    </xf>
    <xf numFmtId="3" fontId="153" fillId="25" borderId="10" xfId="456" applyNumberFormat="1" applyFont="1" applyFill="1" applyBorder="1" applyAlignment="1">
      <alignment horizontal="center" vertical="center" wrapText="1"/>
    </xf>
    <xf numFmtId="167" fontId="153" fillId="25" borderId="77" xfId="456" applyNumberFormat="1" applyFont="1" applyFill="1" applyBorder="1" applyAlignment="1">
      <alignment horizontal="center" vertical="center" wrapText="1"/>
    </xf>
    <xf numFmtId="0" fontId="153" fillId="25" borderId="78" xfId="456" applyFont="1" applyFill="1" applyBorder="1" applyAlignment="1">
      <alignment horizontal="center" vertical="center" wrapText="1"/>
    </xf>
    <xf numFmtId="0" fontId="110" fillId="0" borderId="0" xfId="456" applyFont="1" applyFill="1" applyAlignment="1">
      <alignment horizontal="center" vertical="center"/>
    </xf>
    <xf numFmtId="167" fontId="147" fillId="25" borderId="79" xfId="606" quotePrefix="1" applyNumberFormat="1" applyFont="1" applyFill="1" applyBorder="1" applyAlignment="1">
      <alignment horizontal="center" vertical="center"/>
    </xf>
    <xf numFmtId="49" fontId="147" fillId="0" borderId="80" xfId="606" quotePrefix="1" applyNumberFormat="1" applyFont="1" applyFill="1" applyBorder="1" applyAlignment="1">
      <alignment horizontal="center" vertical="center"/>
    </xf>
    <xf numFmtId="49" fontId="147" fillId="0" borderId="80" xfId="606" applyNumberFormat="1" applyFont="1" applyFill="1" applyBorder="1" applyAlignment="1">
      <alignment horizontal="left" vertical="center"/>
    </xf>
    <xf numFmtId="0" fontId="147" fillId="0" borderId="80" xfId="606" applyFont="1" applyFill="1" applyBorder="1" applyAlignment="1">
      <alignment horizontal="left" vertical="center" wrapText="1"/>
    </xf>
    <xf numFmtId="178" fontId="147" fillId="25" borderId="80" xfId="606" applyNumberFormat="1" applyFont="1" applyFill="1" applyBorder="1" applyAlignment="1">
      <alignment horizontal="right" vertical="center"/>
    </xf>
    <xf numFmtId="167" fontId="153" fillId="25" borderId="80" xfId="456" applyNumberFormat="1" applyFont="1" applyFill="1" applyBorder="1" applyAlignment="1">
      <alignment horizontal="right" vertical="center" wrapText="1"/>
    </xf>
    <xf numFmtId="3" fontId="153" fillId="25" borderId="80" xfId="456" applyNumberFormat="1" applyFont="1" applyFill="1" applyBorder="1" applyAlignment="1">
      <alignment horizontal="right" vertical="center" wrapText="1"/>
    </xf>
    <xf numFmtId="41" fontId="154" fillId="25" borderId="80" xfId="453" applyNumberFormat="1" applyFont="1" applyFill="1" applyBorder="1" applyAlignment="1">
      <alignment horizontal="right" vertical="center"/>
    </xf>
    <xf numFmtId="41" fontId="154" fillId="25" borderId="81" xfId="453" applyNumberFormat="1" applyFont="1" applyFill="1" applyBorder="1" applyAlignment="1">
      <alignment horizontal="right" vertical="center"/>
    </xf>
    <xf numFmtId="189" fontId="154" fillId="25" borderId="80" xfId="453" applyNumberFormat="1" applyFont="1" applyFill="1" applyBorder="1" applyAlignment="1">
      <alignment horizontal="right" vertical="center"/>
    </xf>
    <xf numFmtId="189" fontId="154" fillId="25" borderId="82" xfId="453" applyNumberFormat="1" applyFont="1" applyFill="1" applyBorder="1" applyAlignment="1">
      <alignment horizontal="right" vertical="center"/>
    </xf>
    <xf numFmtId="0" fontId="147" fillId="0" borderId="72" xfId="606" applyFont="1" applyFill="1" applyBorder="1" applyAlignment="1">
      <alignment horizontal="left" vertical="center" wrapText="1"/>
    </xf>
    <xf numFmtId="178" fontId="147" fillId="25" borderId="72" xfId="606" applyNumberFormat="1" applyFont="1" applyFill="1" applyBorder="1" applyAlignment="1">
      <alignment horizontal="right" vertical="center" wrapText="1"/>
    </xf>
    <xf numFmtId="189" fontId="154" fillId="25" borderId="72" xfId="453" applyNumberFormat="1" applyFont="1" applyFill="1" applyBorder="1" applyAlignment="1">
      <alignment horizontal="right" vertical="center"/>
    </xf>
    <xf numFmtId="189" fontId="154" fillId="25" borderId="73" xfId="453" applyNumberFormat="1" applyFont="1" applyFill="1" applyBorder="1" applyAlignment="1">
      <alignment horizontal="right" vertical="center"/>
    </xf>
    <xf numFmtId="0" fontId="147" fillId="0" borderId="77" xfId="606" applyFont="1" applyFill="1" applyBorder="1" applyAlignment="1">
      <alignment horizontal="left" vertical="center" wrapText="1"/>
    </xf>
    <xf numFmtId="178" fontId="147" fillId="25" borderId="77" xfId="606" applyNumberFormat="1" applyFont="1" applyFill="1" applyBorder="1" applyAlignment="1">
      <alignment horizontal="right" vertical="center" wrapText="1"/>
    </xf>
    <xf numFmtId="189" fontId="154" fillId="25" borderId="77" xfId="453" applyNumberFormat="1" applyFont="1" applyFill="1" applyBorder="1" applyAlignment="1">
      <alignment horizontal="right" vertical="center"/>
    </xf>
    <xf numFmtId="178" fontId="147" fillId="25" borderId="77" xfId="456" applyNumberFormat="1" applyFont="1" applyFill="1" applyBorder="1" applyAlignment="1">
      <alignment horizontal="right" vertical="center"/>
    </xf>
    <xf numFmtId="166" fontId="147" fillId="25" borderId="77" xfId="456" applyNumberFormat="1" applyFont="1" applyFill="1" applyBorder="1" applyAlignment="1">
      <alignment horizontal="right" vertical="center"/>
    </xf>
    <xf numFmtId="189" fontId="154" fillId="25" borderId="84" xfId="453" applyNumberFormat="1" applyFont="1" applyFill="1" applyBorder="1" applyAlignment="1">
      <alignment horizontal="right" vertical="center"/>
    </xf>
    <xf numFmtId="167" fontId="147" fillId="25" borderId="85" xfId="606" quotePrefix="1" applyNumberFormat="1" applyFont="1" applyFill="1" applyBorder="1" applyAlignment="1">
      <alignment horizontal="center" vertical="center"/>
    </xf>
    <xf numFmtId="167" fontId="147" fillId="0" borderId="81" xfId="606" quotePrefix="1" applyNumberFormat="1" applyFont="1" applyFill="1" applyBorder="1" applyAlignment="1">
      <alignment horizontal="center" vertical="center"/>
    </xf>
    <xf numFmtId="167" fontId="147" fillId="0" borderId="81" xfId="606" applyNumberFormat="1" applyFont="1" applyFill="1" applyBorder="1" applyAlignment="1">
      <alignment vertical="center" wrapText="1"/>
    </xf>
    <xf numFmtId="0" fontId="147" fillId="0" borderId="81" xfId="606" applyFont="1" applyFill="1" applyBorder="1" applyAlignment="1">
      <alignment horizontal="left" vertical="center" wrapText="1" indent="1"/>
    </xf>
    <xf numFmtId="178" fontId="147" fillId="25" borderId="81" xfId="606" applyNumberFormat="1" applyFont="1" applyFill="1" applyBorder="1" applyAlignment="1">
      <alignment horizontal="right" vertical="center"/>
    </xf>
    <xf numFmtId="189" fontId="154" fillId="25" borderId="81" xfId="453" applyNumberFormat="1" applyFont="1" applyFill="1" applyBorder="1" applyAlignment="1">
      <alignment horizontal="right" vertical="center"/>
    </xf>
    <xf numFmtId="178" fontId="147" fillId="25" borderId="81" xfId="456" applyNumberFormat="1" applyFont="1" applyFill="1" applyBorder="1" applyAlignment="1">
      <alignment horizontal="right" vertical="center"/>
    </xf>
    <xf numFmtId="166" fontId="147" fillId="25" borderId="81" xfId="456" applyNumberFormat="1" applyFont="1" applyFill="1" applyBorder="1" applyAlignment="1">
      <alignment horizontal="right" vertical="center"/>
    </xf>
    <xf numFmtId="189" fontId="154" fillId="25" borderId="86" xfId="453" applyNumberFormat="1" applyFont="1" applyFill="1" applyBorder="1" applyAlignment="1">
      <alignment horizontal="right" vertical="center"/>
    </xf>
    <xf numFmtId="167" fontId="147" fillId="0" borderId="72" xfId="606" applyNumberFormat="1" applyFont="1" applyFill="1" applyBorder="1" applyAlignment="1">
      <alignment horizontal="center" vertical="center" wrapText="1"/>
    </xf>
    <xf numFmtId="178" fontId="147" fillId="25" borderId="72" xfId="456" applyNumberFormat="1" applyFont="1" applyFill="1" applyBorder="1" applyAlignment="1">
      <alignment horizontal="right" vertical="center"/>
    </xf>
    <xf numFmtId="166" fontId="147" fillId="25" borderId="80" xfId="456" applyNumberFormat="1" applyFont="1" applyFill="1" applyBorder="1" applyAlignment="1">
      <alignment horizontal="right" vertical="center"/>
    </xf>
    <xf numFmtId="167" fontId="147" fillId="0" borderId="77" xfId="606" applyNumberFormat="1" applyFont="1" applyFill="1" applyBorder="1" applyAlignment="1">
      <alignment horizontal="center" vertical="center" wrapText="1"/>
    </xf>
    <xf numFmtId="166" fontId="147" fillId="25" borderId="42" xfId="456" applyNumberFormat="1" applyFont="1" applyFill="1" applyBorder="1" applyAlignment="1">
      <alignment horizontal="right" vertical="center"/>
    </xf>
    <xf numFmtId="0" fontId="147" fillId="0" borderId="42" xfId="606" applyFont="1" applyFill="1" applyBorder="1" applyAlignment="1">
      <alignment horizontal="left" vertical="center" wrapText="1"/>
    </xf>
    <xf numFmtId="178" fontId="147" fillId="25" borderId="42" xfId="606" applyNumberFormat="1" applyFont="1" applyFill="1" applyBorder="1" applyAlignment="1">
      <alignment horizontal="right" vertical="center" wrapText="1"/>
    </xf>
    <xf numFmtId="189" fontId="154" fillId="25" borderId="42" xfId="453" applyNumberFormat="1" applyFont="1" applyFill="1" applyBorder="1" applyAlignment="1">
      <alignment horizontal="right" vertical="center"/>
    </xf>
    <xf numFmtId="178" fontId="147" fillId="25" borderId="42" xfId="456" applyNumberFormat="1" applyFont="1" applyFill="1" applyBorder="1" applyAlignment="1">
      <alignment horizontal="right" vertical="center"/>
    </xf>
    <xf numFmtId="189" fontId="154" fillId="25" borderId="75" xfId="453" applyNumberFormat="1" applyFont="1" applyFill="1" applyBorder="1" applyAlignment="1">
      <alignment horizontal="right" vertical="center"/>
    </xf>
    <xf numFmtId="0" fontId="147" fillId="0" borderId="15" xfId="606" applyFont="1" applyFill="1" applyBorder="1" applyAlignment="1">
      <alignment horizontal="left" vertical="center" wrapText="1"/>
    </xf>
    <xf numFmtId="178" fontId="147" fillId="25" borderId="15" xfId="606" applyNumberFormat="1" applyFont="1" applyFill="1" applyBorder="1" applyAlignment="1">
      <alignment horizontal="right" vertical="center" wrapText="1"/>
    </xf>
    <xf numFmtId="189" fontId="154" fillId="25" borderId="15" xfId="453" applyNumberFormat="1" applyFont="1" applyFill="1" applyBorder="1" applyAlignment="1">
      <alignment horizontal="right" vertical="center"/>
    </xf>
    <xf numFmtId="189" fontId="154" fillId="25" borderId="78" xfId="453" applyNumberFormat="1" applyFont="1" applyFill="1" applyBorder="1" applyAlignment="1">
      <alignment horizontal="right" vertical="center"/>
    </xf>
    <xf numFmtId="166" fontId="147" fillId="25" borderId="72" xfId="456" applyNumberFormat="1" applyFont="1" applyFill="1" applyBorder="1" applyAlignment="1">
      <alignment horizontal="right" vertical="center"/>
    </xf>
    <xf numFmtId="0" fontId="155" fillId="0" borderId="0" xfId="456" applyFont="1" applyFill="1" applyAlignment="1">
      <alignment horizontal="center" vertical="center"/>
    </xf>
    <xf numFmtId="167" fontId="147" fillId="0" borderId="42" xfId="606" applyNumberFormat="1" applyFont="1" applyFill="1" applyBorder="1" applyAlignment="1">
      <alignment horizontal="center" vertical="center" wrapText="1"/>
    </xf>
    <xf numFmtId="0" fontId="147" fillId="0" borderId="23" xfId="606" applyFont="1" applyFill="1" applyBorder="1" applyAlignment="1">
      <alignment horizontal="left" vertical="center" wrapText="1"/>
    </xf>
    <xf numFmtId="178" fontId="147" fillId="25" borderId="23" xfId="606" applyNumberFormat="1" applyFont="1" applyFill="1" applyBorder="1" applyAlignment="1">
      <alignment horizontal="right" vertical="center" wrapText="1"/>
    </xf>
    <xf numFmtId="189" fontId="154" fillId="25" borderId="23" xfId="453" applyNumberFormat="1" applyFont="1" applyFill="1" applyBorder="1" applyAlignment="1">
      <alignment horizontal="right" vertical="center"/>
    </xf>
    <xf numFmtId="178" fontId="147" fillId="25" borderId="23" xfId="456" applyNumberFormat="1" applyFont="1" applyFill="1" applyBorder="1" applyAlignment="1">
      <alignment horizontal="right" vertical="center"/>
    </xf>
    <xf numFmtId="166" fontId="147" fillId="25" borderId="23" xfId="456" applyNumberFormat="1" applyFont="1" applyFill="1" applyBorder="1" applyAlignment="1">
      <alignment horizontal="right" vertical="center"/>
    </xf>
    <xf numFmtId="189" fontId="154" fillId="25" borderId="89" xfId="453" applyNumberFormat="1" applyFont="1" applyFill="1" applyBorder="1" applyAlignment="1">
      <alignment horizontal="right" vertical="center"/>
    </xf>
    <xf numFmtId="178" fontId="154" fillId="25" borderId="42" xfId="453" applyNumberFormat="1" applyFont="1" applyFill="1" applyBorder="1" applyAlignment="1">
      <alignment horizontal="right" vertical="center"/>
    </xf>
    <xf numFmtId="41" fontId="154" fillId="25" borderId="72" xfId="453" applyNumberFormat="1" applyFont="1" applyFill="1" applyBorder="1" applyAlignment="1">
      <alignment horizontal="right" vertical="center"/>
    </xf>
    <xf numFmtId="41" fontId="154" fillId="25" borderId="42" xfId="453" applyNumberFormat="1" applyFont="1" applyFill="1" applyBorder="1" applyAlignment="1">
      <alignment horizontal="right" vertical="center"/>
    </xf>
    <xf numFmtId="178" fontId="156" fillId="25" borderId="42" xfId="456" applyNumberFormat="1" applyFont="1" applyFill="1" applyBorder="1" applyAlignment="1">
      <alignment horizontal="right" vertical="center"/>
    </xf>
    <xf numFmtId="0" fontId="157" fillId="0" borderId="0" xfId="456" applyFont="1" applyFill="1" applyAlignment="1">
      <alignment vertical="top"/>
    </xf>
    <xf numFmtId="167" fontId="147" fillId="25" borderId="90" xfId="606" quotePrefix="1" applyNumberFormat="1" applyFont="1" applyFill="1" applyBorder="1" applyAlignment="1">
      <alignment horizontal="center" vertical="center" wrapText="1"/>
    </xf>
    <xf numFmtId="167" fontId="147" fillId="0" borderId="20" xfId="606" applyNumberFormat="1" applyFont="1" applyFill="1" applyBorder="1" applyAlignment="1">
      <alignment horizontal="center" vertical="center" wrapText="1"/>
    </xf>
    <xf numFmtId="0" fontId="147" fillId="0" borderId="20" xfId="606" applyFont="1" applyFill="1" applyBorder="1" applyAlignment="1">
      <alignment horizontal="left" vertical="center" wrapText="1"/>
    </xf>
    <xf numFmtId="178" fontId="147" fillId="25" borderId="35" xfId="606" applyNumberFormat="1" applyFont="1" applyFill="1" applyBorder="1" applyAlignment="1">
      <alignment horizontal="right" vertical="center" wrapText="1"/>
    </xf>
    <xf numFmtId="178" fontId="147" fillId="25" borderId="20" xfId="606" applyNumberFormat="1" applyFont="1" applyFill="1" applyBorder="1" applyAlignment="1">
      <alignment horizontal="right" vertical="center"/>
    </xf>
    <xf numFmtId="189" fontId="154" fillId="25" borderId="20" xfId="453" applyNumberFormat="1" applyFont="1" applyFill="1" applyBorder="1" applyAlignment="1">
      <alignment horizontal="right" vertical="center"/>
    </xf>
    <xf numFmtId="178" fontId="147" fillId="25" borderId="20" xfId="456" applyNumberFormat="1" applyFont="1" applyFill="1" applyBorder="1" applyAlignment="1">
      <alignment horizontal="right" vertical="center"/>
    </xf>
    <xf numFmtId="166" fontId="147" fillId="25" borderId="20" xfId="456" applyNumberFormat="1" applyFont="1" applyFill="1" applyBorder="1" applyAlignment="1">
      <alignment horizontal="right" vertical="center"/>
    </xf>
    <xf numFmtId="189" fontId="154" fillId="25" borderId="92" xfId="453" applyNumberFormat="1" applyFont="1" applyFill="1" applyBorder="1" applyAlignment="1">
      <alignment horizontal="right" vertical="center"/>
    </xf>
    <xf numFmtId="178" fontId="147" fillId="25" borderId="15" xfId="456" applyNumberFormat="1" applyFont="1" applyFill="1" applyBorder="1" applyAlignment="1">
      <alignment horizontal="right" vertical="center"/>
    </xf>
    <xf numFmtId="166" fontId="147" fillId="25" borderId="15" xfId="456" applyNumberFormat="1" applyFont="1" applyFill="1" applyBorder="1" applyAlignment="1">
      <alignment horizontal="right" vertical="center"/>
    </xf>
    <xf numFmtId="178" fontId="147" fillId="25" borderId="72" xfId="606" applyNumberFormat="1" applyFont="1" applyFill="1" applyBorder="1" applyAlignment="1">
      <alignment horizontal="right" vertical="center"/>
    </xf>
    <xf numFmtId="178" fontId="147" fillId="25" borderId="42" xfId="606" applyNumberFormat="1" applyFont="1" applyFill="1" applyBorder="1" applyAlignment="1">
      <alignment horizontal="right" vertical="center"/>
    </xf>
    <xf numFmtId="41" fontId="154" fillId="25" borderId="75" xfId="453" applyNumberFormat="1" applyFont="1" applyFill="1" applyBorder="1" applyAlignment="1">
      <alignment horizontal="right" vertical="center"/>
    </xf>
    <xf numFmtId="178" fontId="147" fillId="25" borderId="15" xfId="606" applyNumberFormat="1" applyFont="1" applyFill="1" applyBorder="1" applyAlignment="1">
      <alignment horizontal="right" vertical="center"/>
    </xf>
    <xf numFmtId="41" fontId="154" fillId="25" borderId="15" xfId="453" applyNumberFormat="1" applyFont="1" applyFill="1" applyBorder="1" applyAlignment="1">
      <alignment horizontal="right" vertical="center"/>
    </xf>
    <xf numFmtId="167" fontId="147" fillId="0" borderId="72" xfId="606" quotePrefix="1" applyNumberFormat="1" applyFont="1" applyFill="1" applyBorder="1" applyAlignment="1">
      <alignment horizontal="center" vertical="center" wrapText="1"/>
    </xf>
    <xf numFmtId="0" fontId="147" fillId="0" borderId="42" xfId="606" applyFont="1" applyFill="1" applyBorder="1" applyAlignment="1">
      <alignment vertical="center" wrapText="1"/>
    </xf>
    <xf numFmtId="41" fontId="154" fillId="25" borderId="77" xfId="453" applyNumberFormat="1" applyFont="1" applyFill="1" applyBorder="1" applyAlignment="1">
      <alignment horizontal="right" vertical="center"/>
    </xf>
    <xf numFmtId="167" fontId="147" fillId="25" borderId="85" xfId="606" quotePrefix="1" applyNumberFormat="1" applyFont="1" applyFill="1" applyBorder="1" applyAlignment="1">
      <alignment horizontal="center" vertical="center" wrapText="1"/>
    </xf>
    <xf numFmtId="0" fontId="147" fillId="0" borderId="81" xfId="606" applyFont="1" applyFill="1" applyBorder="1" applyAlignment="1">
      <alignment vertical="center" wrapText="1"/>
    </xf>
    <xf numFmtId="178" fontId="156" fillId="25" borderId="81" xfId="456" applyNumberFormat="1" applyFont="1" applyFill="1" applyBorder="1" applyAlignment="1">
      <alignment horizontal="right" vertical="center"/>
    </xf>
    <xf numFmtId="178" fontId="147" fillId="25" borderId="23" xfId="606" applyNumberFormat="1" applyFont="1" applyFill="1" applyBorder="1" applyAlignment="1">
      <alignment horizontal="right" vertical="center"/>
    </xf>
    <xf numFmtId="167" fontId="147" fillId="0" borderId="15" xfId="606" applyNumberFormat="1" applyFont="1" applyFill="1" applyBorder="1" applyAlignment="1">
      <alignment horizontal="center" vertical="center" wrapText="1"/>
    </xf>
    <xf numFmtId="0" fontId="147" fillId="0" borderId="72" xfId="606" applyFont="1" applyFill="1" applyBorder="1" applyAlignment="1">
      <alignment vertical="center" wrapText="1"/>
    </xf>
    <xf numFmtId="190" fontId="154" fillId="25" borderId="42" xfId="606" applyNumberFormat="1" applyFont="1" applyFill="1" applyBorder="1" applyAlignment="1">
      <alignment horizontal="right" vertical="center"/>
    </xf>
    <xf numFmtId="178" fontId="147" fillId="25" borderId="77" xfId="606" applyNumberFormat="1" applyFont="1" applyFill="1" applyBorder="1" applyAlignment="1">
      <alignment horizontal="right" vertical="center"/>
    </xf>
    <xf numFmtId="0" fontId="147" fillId="0" borderId="15" xfId="606" applyFont="1" applyFill="1" applyBorder="1" applyAlignment="1">
      <alignment vertical="center" wrapText="1"/>
    </xf>
    <xf numFmtId="167" fontId="147" fillId="0" borderId="72" xfId="606" quotePrefix="1" applyNumberFormat="1" applyFont="1" applyFill="1" applyBorder="1" applyAlignment="1">
      <alignment horizontal="center" vertical="center"/>
    </xf>
    <xf numFmtId="167" fontId="147" fillId="0" borderId="72" xfId="606" applyNumberFormat="1" applyFont="1" applyFill="1" applyBorder="1" applyAlignment="1">
      <alignment horizontal="left" vertical="center"/>
    </xf>
    <xf numFmtId="167" fontId="147" fillId="0" borderId="77" xfId="606" quotePrefix="1" applyNumberFormat="1" applyFont="1" applyFill="1" applyBorder="1" applyAlignment="1">
      <alignment horizontal="center" vertical="center"/>
    </xf>
    <xf numFmtId="167" fontId="147" fillId="0" borderId="77" xfId="606" applyNumberFormat="1" applyFont="1" applyFill="1" applyBorder="1" applyAlignment="1">
      <alignment horizontal="left" vertical="center"/>
    </xf>
    <xf numFmtId="0" fontId="147" fillId="0" borderId="77" xfId="606" applyFont="1" applyFill="1" applyBorder="1" applyAlignment="1">
      <alignment vertical="center" wrapText="1"/>
    </xf>
    <xf numFmtId="0" fontId="147" fillId="0" borderId="23" xfId="606" quotePrefix="1" applyFont="1" applyFill="1" applyBorder="1" applyAlignment="1">
      <alignment horizontal="center" vertical="center"/>
    </xf>
    <xf numFmtId="0" fontId="147" fillId="0" borderId="23" xfId="606" applyFont="1" applyFill="1" applyBorder="1" applyAlignment="1">
      <alignment vertical="center" wrapText="1"/>
    </xf>
    <xf numFmtId="49" fontId="147" fillId="0" borderId="72" xfId="606" quotePrefix="1" applyNumberFormat="1" applyFont="1" applyFill="1" applyBorder="1" applyAlignment="1">
      <alignment horizontal="center" vertical="center"/>
    </xf>
    <xf numFmtId="49" fontId="147" fillId="0" borderId="72" xfId="606" applyNumberFormat="1" applyFont="1" applyFill="1" applyBorder="1" applyAlignment="1">
      <alignment horizontal="left" vertical="center"/>
    </xf>
    <xf numFmtId="178" fontId="154" fillId="25" borderId="72" xfId="453" applyNumberFormat="1" applyFont="1" applyFill="1" applyBorder="1" applyAlignment="1">
      <alignment horizontal="right" vertical="center"/>
    </xf>
    <xf numFmtId="178" fontId="154" fillId="25" borderId="23" xfId="453" applyNumberFormat="1" applyFont="1" applyFill="1" applyBorder="1" applyAlignment="1">
      <alignment horizontal="right" vertical="center"/>
    </xf>
    <xf numFmtId="178" fontId="154" fillId="25" borderId="77" xfId="453" applyNumberFormat="1" applyFont="1" applyFill="1" applyBorder="1" applyAlignment="1">
      <alignment horizontal="right" vertical="center"/>
    </xf>
    <xf numFmtId="49" fontId="147" fillId="0" borderId="77" xfId="606" quotePrefix="1" applyNumberFormat="1" applyFont="1" applyFill="1" applyBorder="1" applyAlignment="1">
      <alignment horizontal="center" vertical="center"/>
    </xf>
    <xf numFmtId="41" fontId="154" fillId="25" borderId="23" xfId="453" applyNumberFormat="1" applyFont="1" applyFill="1" applyBorder="1" applyAlignment="1">
      <alignment horizontal="right" vertical="center"/>
    </xf>
    <xf numFmtId="49" fontId="147" fillId="0" borderId="72" xfId="606" applyNumberFormat="1" applyFont="1" applyFill="1" applyBorder="1" applyAlignment="1">
      <alignment vertical="center"/>
    </xf>
    <xf numFmtId="49" fontId="147" fillId="0" borderId="42" xfId="606" quotePrefix="1" applyNumberFormat="1" applyFont="1" applyFill="1" applyBorder="1" applyAlignment="1">
      <alignment horizontal="center" vertical="center"/>
    </xf>
    <xf numFmtId="49" fontId="147" fillId="0" borderId="42" xfId="606" applyNumberFormat="1" applyFont="1" applyFill="1" applyBorder="1" applyAlignment="1">
      <alignment horizontal="left" vertical="center"/>
    </xf>
    <xf numFmtId="49" fontId="147" fillId="0" borderId="15" xfId="606" quotePrefix="1" applyNumberFormat="1" applyFont="1" applyFill="1" applyBorder="1" applyAlignment="1">
      <alignment horizontal="center" vertical="center"/>
    </xf>
    <xf numFmtId="49" fontId="147" fillId="0" borderId="15" xfId="606" applyNumberFormat="1" applyFont="1" applyFill="1" applyBorder="1" applyAlignment="1">
      <alignment horizontal="left" vertical="center" wrapText="1"/>
    </xf>
    <xf numFmtId="0" fontId="147" fillId="0" borderId="72" xfId="606" quotePrefix="1" applyFont="1" applyFill="1" applyBorder="1" applyAlignment="1">
      <alignment horizontal="center" vertical="center"/>
    </xf>
    <xf numFmtId="49" fontId="147" fillId="0" borderId="77" xfId="606" applyNumberFormat="1" applyFont="1" applyFill="1" applyBorder="1" applyAlignment="1">
      <alignment horizontal="left" vertical="center" wrapText="1"/>
    </xf>
    <xf numFmtId="167" fontId="147" fillId="0" borderId="80" xfId="606" quotePrefix="1" applyNumberFormat="1" applyFont="1" applyFill="1" applyBorder="1" applyAlignment="1">
      <alignment horizontal="center" vertical="center"/>
    </xf>
    <xf numFmtId="0" fontId="147" fillId="0" borderId="80" xfId="606" applyFont="1" applyFill="1" applyBorder="1" applyAlignment="1">
      <alignment horizontal="left" vertical="center" wrapText="1" indent="1"/>
    </xf>
    <xf numFmtId="178" fontId="154" fillId="25" borderId="81" xfId="453" applyNumberFormat="1" applyFont="1" applyFill="1" applyBorder="1" applyAlignment="1">
      <alignment horizontal="right" vertical="center"/>
    </xf>
    <xf numFmtId="178" fontId="147" fillId="25" borderId="80" xfId="456" applyNumberFormat="1" applyFont="1" applyFill="1" applyBorder="1" applyAlignment="1">
      <alignment horizontal="right" vertical="center"/>
    </xf>
    <xf numFmtId="0" fontId="147" fillId="0" borderId="77" xfId="606" quotePrefix="1" applyFont="1" applyFill="1" applyBorder="1" applyAlignment="1">
      <alignment horizontal="center" vertical="center"/>
    </xf>
    <xf numFmtId="178" fontId="147" fillId="25" borderId="87" xfId="606" applyNumberFormat="1" applyFont="1" applyFill="1" applyBorder="1" applyAlignment="1">
      <alignment horizontal="right" vertical="center"/>
    </xf>
    <xf numFmtId="189" fontId="154" fillId="25" borderId="87" xfId="453" applyNumberFormat="1" applyFont="1" applyFill="1" applyBorder="1" applyAlignment="1">
      <alignment horizontal="right" vertical="center"/>
    </xf>
    <xf numFmtId="178" fontId="154" fillId="25" borderId="87" xfId="453" applyNumberFormat="1" applyFont="1" applyFill="1" applyBorder="1" applyAlignment="1">
      <alignment horizontal="right" vertical="center"/>
    </xf>
    <xf numFmtId="189" fontId="158" fillId="25" borderId="15" xfId="453" applyNumberFormat="1" applyFont="1" applyFill="1" applyBorder="1" applyAlignment="1">
      <alignment horizontal="right" vertical="center"/>
    </xf>
    <xf numFmtId="189" fontId="158" fillId="25" borderId="78" xfId="453" applyNumberFormat="1" applyFont="1" applyFill="1" applyBorder="1" applyAlignment="1">
      <alignment horizontal="right" vertical="center"/>
    </xf>
    <xf numFmtId="0" fontId="147" fillId="25" borderId="85" xfId="606" applyFont="1" applyFill="1" applyBorder="1" applyAlignment="1">
      <alignment horizontal="center" vertical="center"/>
    </xf>
    <xf numFmtId="49" fontId="147" fillId="0" borderId="81" xfId="606" quotePrefix="1" applyNumberFormat="1" applyFont="1" applyFill="1" applyBorder="1" applyAlignment="1">
      <alignment horizontal="center" vertical="center"/>
    </xf>
    <xf numFmtId="49" fontId="147" fillId="0" borderId="81" xfId="606" applyNumberFormat="1" applyFont="1" applyFill="1" applyBorder="1" applyAlignment="1">
      <alignment horizontal="left" vertical="center"/>
    </xf>
    <xf numFmtId="0" fontId="147" fillId="0" borderId="81" xfId="606" applyFont="1" applyFill="1" applyBorder="1" applyAlignment="1">
      <alignment horizontal="left" vertical="center" wrapText="1"/>
    </xf>
    <xf numFmtId="188" fontId="147" fillId="25" borderId="81" xfId="456" applyNumberFormat="1" applyFont="1" applyFill="1" applyBorder="1" applyAlignment="1">
      <alignment horizontal="right" vertical="center"/>
    </xf>
    <xf numFmtId="167" fontId="147" fillId="25" borderId="85" xfId="606" applyNumberFormat="1" applyFont="1" applyFill="1" applyBorder="1" applyAlignment="1">
      <alignment horizontal="center" vertical="center"/>
    </xf>
    <xf numFmtId="0" fontId="156" fillId="0" borderId="72" xfId="606" quotePrefix="1" applyFont="1" applyFill="1" applyBorder="1" applyAlignment="1">
      <alignment horizontal="left" vertical="center" wrapText="1" indent="1"/>
    </xf>
    <xf numFmtId="178" fontId="156" fillId="25" borderId="72" xfId="606" applyNumberFormat="1" applyFont="1" applyFill="1" applyBorder="1" applyAlignment="1">
      <alignment horizontal="right" vertical="center"/>
    </xf>
    <xf numFmtId="189" fontId="158" fillId="25" borderId="72" xfId="453" applyNumberFormat="1" applyFont="1" applyFill="1" applyBorder="1" applyAlignment="1">
      <alignment horizontal="right" vertical="center"/>
    </xf>
    <xf numFmtId="189" fontId="158" fillId="25" borderId="73" xfId="453" applyNumberFormat="1" applyFont="1" applyFill="1" applyBorder="1" applyAlignment="1">
      <alignment horizontal="right" vertical="center"/>
    </xf>
    <xf numFmtId="0" fontId="156" fillId="0" borderId="15" xfId="606" applyFont="1" applyFill="1" applyBorder="1" applyAlignment="1">
      <alignment horizontal="left" vertical="center" wrapText="1" indent="1"/>
    </xf>
    <xf numFmtId="178" fontId="156" fillId="25" borderId="15" xfId="606" applyNumberFormat="1" applyFont="1" applyFill="1" applyBorder="1" applyAlignment="1">
      <alignment horizontal="right" vertical="center"/>
    </xf>
    <xf numFmtId="49" fontId="147" fillId="0" borderId="77" xfId="606" applyNumberFormat="1" applyFont="1" applyFill="1" applyBorder="1" applyAlignment="1">
      <alignment horizontal="left" vertical="center"/>
    </xf>
    <xf numFmtId="49" fontId="147" fillId="0" borderId="81" xfId="606" applyNumberFormat="1" applyFont="1" applyFill="1" applyBorder="1" applyAlignment="1">
      <alignment horizontal="left" vertical="center" wrapText="1"/>
    </xf>
    <xf numFmtId="49" fontId="147" fillId="0" borderId="20" xfId="606" quotePrefix="1" applyNumberFormat="1" applyFont="1" applyFill="1" applyBorder="1" applyAlignment="1">
      <alignment horizontal="center" vertical="center"/>
    </xf>
    <xf numFmtId="49" fontId="147" fillId="0" borderId="20" xfId="606" applyNumberFormat="1" applyFont="1" applyFill="1" applyBorder="1" applyAlignment="1">
      <alignment horizontal="left" vertical="center"/>
    </xf>
    <xf numFmtId="0" fontId="147" fillId="0" borderId="87" xfId="606" applyFont="1" applyFill="1" applyBorder="1" applyAlignment="1">
      <alignment horizontal="left" vertical="center" wrapText="1"/>
    </xf>
    <xf numFmtId="41" fontId="154" fillId="25" borderId="87" xfId="453" applyNumberFormat="1" applyFont="1" applyFill="1" applyBorder="1" applyAlignment="1">
      <alignment horizontal="right" vertical="center"/>
    </xf>
    <xf numFmtId="167" fontId="147" fillId="25" borderId="91" xfId="606" quotePrefix="1" applyNumberFormat="1" applyFont="1" applyFill="1" applyBorder="1" applyAlignment="1">
      <alignment horizontal="center" vertical="center"/>
    </xf>
    <xf numFmtId="49" fontId="147" fillId="0" borderId="87" xfId="606" quotePrefix="1" applyNumberFormat="1" applyFont="1" applyFill="1" applyBorder="1" applyAlignment="1">
      <alignment horizontal="center" vertical="center"/>
    </xf>
    <xf numFmtId="49" fontId="147" fillId="0" borderId="87" xfId="606" applyNumberFormat="1" applyFont="1" applyFill="1" applyBorder="1" applyAlignment="1">
      <alignment horizontal="left" vertical="center"/>
    </xf>
    <xf numFmtId="189" fontId="154" fillId="25" borderId="93" xfId="453" applyNumberFormat="1" applyFont="1" applyFill="1" applyBorder="1" applyAlignment="1">
      <alignment horizontal="right" vertical="center"/>
    </xf>
    <xf numFmtId="167" fontId="147" fillId="25" borderId="85" xfId="606" applyNumberFormat="1" applyFont="1" applyFill="1" applyBorder="1" applyAlignment="1">
      <alignment horizontal="center"/>
    </xf>
    <xf numFmtId="167" fontId="147" fillId="0" borderId="81" xfId="606" applyNumberFormat="1" applyFont="1" applyFill="1" applyBorder="1" applyAlignment="1">
      <alignment horizontal="center"/>
    </xf>
    <xf numFmtId="167" fontId="147" fillId="0" borderId="81" xfId="606" applyNumberFormat="1" applyFont="1" applyFill="1" applyBorder="1" applyAlignment="1">
      <alignment horizontal="left"/>
    </xf>
    <xf numFmtId="167" fontId="151" fillId="0" borderId="81" xfId="606" applyNumberFormat="1" applyFont="1" applyFill="1" applyBorder="1" applyAlignment="1">
      <alignment horizontal="left" vertical="center" indent="1"/>
    </xf>
    <xf numFmtId="178" fontId="151" fillId="25" borderId="81" xfId="606" applyNumberFormat="1" applyFont="1" applyFill="1" applyBorder="1" applyAlignment="1">
      <alignment horizontal="right" vertical="center"/>
    </xf>
    <xf numFmtId="167" fontId="147" fillId="25" borderId="0" xfId="606" applyNumberFormat="1" applyFont="1" applyFill="1" applyBorder="1" applyAlignment="1">
      <alignment horizontal="center"/>
    </xf>
    <xf numFmtId="167" fontId="151" fillId="0" borderId="0" xfId="606" applyNumberFormat="1" applyFont="1" applyFill="1" applyBorder="1" applyAlignment="1">
      <alignment horizontal="left" vertical="center" indent="1"/>
    </xf>
    <xf numFmtId="188" fontId="151" fillId="25" borderId="0" xfId="606" applyNumberFormat="1" applyFont="1" applyFill="1" applyBorder="1" applyAlignment="1">
      <alignment horizontal="right" vertical="center"/>
    </xf>
    <xf numFmtId="189" fontId="154" fillId="25" borderId="0" xfId="453" applyNumberFormat="1" applyFont="1" applyFill="1" applyBorder="1" applyAlignment="1">
      <alignment horizontal="right" vertical="center"/>
    </xf>
    <xf numFmtId="166" fontId="151" fillId="25" borderId="0" xfId="456" applyNumberFormat="1" applyFont="1" applyFill="1" applyBorder="1" applyAlignment="1">
      <alignment horizontal="right" vertical="center"/>
    </xf>
    <xf numFmtId="0" fontId="138" fillId="0" borderId="0" xfId="456" applyFont="1" applyFill="1" applyAlignment="1">
      <alignment horizontal="right" vertical="top"/>
    </xf>
    <xf numFmtId="0" fontId="155" fillId="0" borderId="0" xfId="456" applyFont="1" applyFill="1" applyAlignment="1">
      <alignment horizontal="right" vertical="top"/>
    </xf>
    <xf numFmtId="0" fontId="110" fillId="0" borderId="0" xfId="456" applyFont="1" applyFill="1" applyAlignment="1">
      <alignment vertical="center"/>
    </xf>
    <xf numFmtId="167" fontId="110" fillId="25" borderId="0" xfId="606" applyNumberFormat="1" applyFont="1" applyFill="1" applyBorder="1" applyAlignment="1">
      <alignment vertical="center" wrapText="1"/>
    </xf>
    <xf numFmtId="4" fontId="110" fillId="25" borderId="0" xfId="606" applyNumberFormat="1" applyFont="1" applyFill="1" applyBorder="1" applyAlignment="1">
      <alignment vertical="center" wrapText="1"/>
    </xf>
    <xf numFmtId="167" fontId="110" fillId="0" borderId="0" xfId="606" applyNumberFormat="1" applyFont="1" applyFill="1" applyBorder="1" applyAlignment="1">
      <alignment vertical="center" wrapText="1"/>
    </xf>
    <xf numFmtId="0" fontId="110" fillId="25" borderId="0" xfId="456" applyFont="1" applyFill="1" applyAlignment="1">
      <alignment horizontal="center"/>
    </xf>
    <xf numFmtId="0" fontId="110" fillId="25" borderId="0" xfId="456" applyFont="1" applyFill="1" applyAlignment="1">
      <alignment horizontal="right"/>
    </xf>
    <xf numFmtId="43" fontId="25" fillId="25" borderId="0" xfId="456" applyNumberFormat="1" applyFont="1" applyFill="1" applyAlignment="1">
      <alignment horizontal="right" vertical="center"/>
    </xf>
    <xf numFmtId="43" fontId="110" fillId="25" borderId="0" xfId="456" applyNumberFormat="1" applyFont="1" applyFill="1" applyAlignment="1">
      <alignment horizontal="right"/>
    </xf>
    <xf numFmtId="178" fontId="110" fillId="25" borderId="0" xfId="456" applyNumberFormat="1" applyFont="1" applyFill="1" applyAlignment="1">
      <alignment horizontal="right"/>
    </xf>
    <xf numFmtId="0" fontId="110" fillId="25" borderId="0" xfId="456" applyFont="1" applyFill="1"/>
    <xf numFmtId="43" fontId="110" fillId="25" borderId="0" xfId="456" applyNumberFormat="1" applyFont="1" applyFill="1" applyAlignment="1">
      <alignment horizontal="right" vertical="center"/>
    </xf>
    <xf numFmtId="43" fontId="25" fillId="25" borderId="0" xfId="456" applyNumberFormat="1" applyFont="1" applyFill="1" applyAlignment="1">
      <alignment horizontal="right"/>
    </xf>
    <xf numFmtId="188" fontId="110" fillId="25" borderId="0" xfId="456" applyNumberFormat="1" applyFont="1" applyFill="1"/>
    <xf numFmtId="191" fontId="110" fillId="25" borderId="0" xfId="456" applyNumberFormat="1" applyFont="1" applyFill="1" applyAlignment="1">
      <alignment horizontal="right"/>
    </xf>
    <xf numFmtId="167" fontId="110" fillId="25" borderId="0" xfId="456" applyNumberFormat="1" applyFont="1" applyFill="1" applyAlignment="1">
      <alignment horizontal="center"/>
    </xf>
    <xf numFmtId="167" fontId="110" fillId="0" borderId="0" xfId="456" applyNumberFormat="1" applyFont="1" applyFill="1" applyAlignment="1">
      <alignment horizontal="center"/>
    </xf>
    <xf numFmtId="167" fontId="110" fillId="0" borderId="0" xfId="456" applyNumberFormat="1" applyFont="1" applyFill="1" applyBorder="1" applyAlignment="1">
      <alignment horizontal="left"/>
    </xf>
    <xf numFmtId="167" fontId="110" fillId="0" borderId="0" xfId="456" applyNumberFormat="1" applyFont="1" applyFill="1" applyAlignment="1">
      <alignment horizontal="left" indent="1"/>
    </xf>
    <xf numFmtId="167" fontId="110" fillId="25" borderId="0" xfId="456" applyNumberFormat="1" applyFont="1" applyFill="1" applyAlignment="1">
      <alignment horizontal="right" vertical="center"/>
    </xf>
    <xf numFmtId="167" fontId="64" fillId="0" borderId="0" xfId="452" applyNumberFormat="1" applyFont="1" applyFill="1"/>
    <xf numFmtId="167" fontId="152" fillId="0" borderId="0" xfId="452" applyNumberFormat="1" applyFont="1" applyFill="1" applyAlignment="1">
      <alignment horizontal="center"/>
    </xf>
    <xf numFmtId="167" fontId="148" fillId="0" borderId="0" xfId="452" applyNumberFormat="1" applyFont="1" applyFill="1" applyBorder="1" applyAlignment="1">
      <alignment horizontal="center" vertical="center"/>
    </xf>
    <xf numFmtId="167" fontId="148" fillId="0" borderId="0" xfId="452" applyNumberFormat="1" applyFont="1" applyFill="1" applyAlignment="1">
      <alignment horizontal="center" vertical="center" wrapText="1"/>
    </xf>
    <xf numFmtId="41" fontId="148" fillId="0" borderId="0" xfId="452" applyNumberFormat="1" applyFont="1" applyFill="1" applyAlignment="1">
      <alignment horizontal="right" vertical="center"/>
    </xf>
    <xf numFmtId="4" fontId="148" fillId="0" borderId="0" xfId="452" applyNumberFormat="1" applyFont="1" applyFill="1" applyAlignment="1">
      <alignment horizontal="right" vertical="center"/>
    </xf>
    <xf numFmtId="43" fontId="148" fillId="0" borderId="0" xfId="452" applyNumberFormat="1" applyFont="1" applyFill="1" applyAlignment="1">
      <alignment horizontal="right" vertical="center"/>
    </xf>
    <xf numFmtId="0" fontId="148" fillId="0" borderId="0" xfId="452" applyFont="1" applyFill="1"/>
    <xf numFmtId="0" fontId="155" fillId="0" borderId="0" xfId="452" applyFont="1" applyFill="1" applyBorder="1" applyAlignment="1">
      <alignment horizontal="center"/>
    </xf>
    <xf numFmtId="0" fontId="155" fillId="0" borderId="0" xfId="452" applyFont="1" applyFill="1" applyBorder="1" applyAlignment="1"/>
    <xf numFmtId="0" fontId="152" fillId="0" borderId="0" xfId="452" applyFont="1" applyFill="1"/>
    <xf numFmtId="0" fontId="81" fillId="0" borderId="0" xfId="452" applyFont="1" applyFill="1" applyBorder="1"/>
    <xf numFmtId="0" fontId="81" fillId="0" borderId="0" xfId="452" applyFont="1" applyFill="1" applyBorder="1" applyAlignment="1">
      <alignment horizontal="right"/>
    </xf>
    <xf numFmtId="0" fontId="102" fillId="0" borderId="0" xfId="452" applyFont="1" applyFill="1" applyBorder="1" applyAlignment="1">
      <alignment horizontal="right"/>
    </xf>
    <xf numFmtId="0" fontId="81" fillId="0" borderId="0" xfId="452" applyFont="1" applyFill="1"/>
    <xf numFmtId="0" fontId="53" fillId="0" borderId="42" xfId="452" applyFont="1" applyFill="1" applyBorder="1" applyAlignment="1">
      <alignment horizontal="center" vertical="center"/>
    </xf>
    <xf numFmtId="0" fontId="53" fillId="0" borderId="45" xfId="452" applyFont="1" applyFill="1" applyBorder="1" applyAlignment="1">
      <alignment horizontal="center" vertical="center"/>
    </xf>
    <xf numFmtId="0" fontId="53" fillId="0" borderId="14" xfId="452" applyFont="1" applyFill="1" applyBorder="1" applyAlignment="1">
      <alignment horizontal="center" vertical="center"/>
    </xf>
    <xf numFmtId="0" fontId="84" fillId="0" borderId="0" xfId="452" applyFont="1" applyFill="1" applyAlignment="1">
      <alignment horizontal="center" vertical="center"/>
    </xf>
    <xf numFmtId="0" fontId="53" fillId="0" borderId="27" xfId="452" applyFont="1" applyFill="1" applyBorder="1" applyAlignment="1">
      <alignment horizontal="left" vertical="center" wrapText="1"/>
    </xf>
    <xf numFmtId="178" fontId="53" fillId="0" borderId="27" xfId="452" applyNumberFormat="1" applyFont="1" applyFill="1" applyBorder="1" applyAlignment="1">
      <alignment vertical="center" wrapText="1"/>
    </xf>
    <xf numFmtId="178" fontId="53" fillId="0" borderId="42" xfId="452" applyNumberFormat="1" applyFont="1" applyFill="1" applyBorder="1" applyAlignment="1">
      <alignment horizontal="right" vertical="center"/>
    </xf>
    <xf numFmtId="190" fontId="53" fillId="0" borderId="42" xfId="452" applyNumberFormat="1" applyFont="1" applyFill="1" applyBorder="1" applyAlignment="1">
      <alignment horizontal="right" vertical="center"/>
    </xf>
    <xf numFmtId="41" fontId="159" fillId="0" borderId="42" xfId="452" applyNumberFormat="1" applyFont="1" applyFill="1" applyBorder="1" applyAlignment="1">
      <alignment horizontal="right" vertical="center"/>
    </xf>
    <xf numFmtId="0" fontId="81" fillId="0" borderId="42" xfId="452" applyFont="1" applyFill="1" applyBorder="1" applyAlignment="1">
      <alignment horizontal="center" vertical="center"/>
    </xf>
    <xf numFmtId="0" fontId="84" fillId="0" borderId="0" xfId="452" applyFont="1" applyFill="1" applyAlignment="1">
      <alignment vertical="center"/>
    </xf>
    <xf numFmtId="0" fontId="53" fillId="0" borderId="15" xfId="452" applyFont="1" applyFill="1" applyBorder="1" applyAlignment="1">
      <alignment horizontal="center" vertical="center"/>
    </xf>
    <xf numFmtId="178" fontId="95" fillId="0" borderId="42" xfId="452" applyNumberFormat="1" applyFill="1" applyBorder="1" applyAlignment="1"/>
    <xf numFmtId="41" fontId="159" fillId="0" borderId="27" xfId="452" applyNumberFormat="1" applyFont="1" applyFill="1" applyBorder="1" applyAlignment="1">
      <alignment horizontal="right" vertical="center"/>
    </xf>
    <xf numFmtId="178" fontId="159" fillId="0" borderId="42" xfId="452" applyNumberFormat="1" applyFont="1" applyFill="1" applyBorder="1" applyAlignment="1">
      <alignment horizontal="right" vertical="center"/>
    </xf>
    <xf numFmtId="0" fontId="53" fillId="0" borderId="23" xfId="452" applyFont="1" applyFill="1" applyBorder="1" applyAlignment="1">
      <alignment horizontal="center" vertical="center"/>
    </xf>
    <xf numFmtId="0" fontId="53" fillId="0" borderId="42" xfId="452" applyFont="1" applyFill="1" applyBorder="1" applyAlignment="1">
      <alignment horizontal="left" vertical="center" wrapText="1"/>
    </xf>
    <xf numFmtId="190" fontId="53" fillId="0" borderId="42" xfId="452" applyNumberFormat="1" applyFont="1" applyFill="1" applyBorder="1" applyAlignment="1">
      <alignment vertical="center" wrapText="1"/>
    </xf>
    <xf numFmtId="178" fontId="95" fillId="0" borderId="42" xfId="452" applyNumberFormat="1" applyFill="1" applyBorder="1"/>
    <xf numFmtId="41" fontId="53" fillId="0" borderId="42" xfId="452" applyNumberFormat="1" applyFont="1" applyFill="1" applyBorder="1" applyAlignment="1">
      <alignment horizontal="right" vertical="center"/>
    </xf>
    <xf numFmtId="178" fontId="53" fillId="0" borderId="42" xfId="452" applyNumberFormat="1" applyFont="1" applyFill="1" applyBorder="1" applyAlignment="1">
      <alignment vertical="center"/>
    </xf>
    <xf numFmtId="41" fontId="53" fillId="0" borderId="27" xfId="452" applyNumberFormat="1" applyFont="1" applyFill="1" applyBorder="1" applyAlignment="1">
      <alignment vertical="center" wrapText="1"/>
    </xf>
    <xf numFmtId="190" fontId="159" fillId="0" borderId="42" xfId="452" applyNumberFormat="1" applyFont="1" applyFill="1" applyBorder="1" applyAlignment="1">
      <alignment horizontal="right" vertical="center"/>
    </xf>
    <xf numFmtId="0" fontId="81" fillId="0" borderId="23" xfId="452" applyFont="1" applyFill="1" applyBorder="1" applyAlignment="1">
      <alignment horizontal="center" vertical="center"/>
    </xf>
    <xf numFmtId="49" fontId="53" fillId="0" borderId="15" xfId="452" applyNumberFormat="1" applyFont="1" applyFill="1" applyBorder="1" applyAlignment="1">
      <alignment horizontal="center" vertical="center"/>
    </xf>
    <xf numFmtId="0" fontId="81" fillId="0" borderId="20" xfId="452" applyFont="1" applyFill="1" applyBorder="1" applyAlignment="1">
      <alignment horizontal="center" vertical="center"/>
    </xf>
    <xf numFmtId="190" fontId="53" fillId="0" borderId="27" xfId="452" applyNumberFormat="1" applyFont="1" applyFill="1" applyBorder="1" applyAlignment="1">
      <alignment vertical="center" wrapText="1"/>
    </xf>
    <xf numFmtId="0" fontId="84" fillId="0" borderId="0" xfId="452" applyFont="1" applyFill="1" applyBorder="1" applyAlignment="1">
      <alignment vertical="center"/>
    </xf>
    <xf numFmtId="0" fontId="53" fillId="0" borderId="36" xfId="452" applyFont="1" applyFill="1" applyBorder="1" applyAlignment="1">
      <alignment horizontal="left" vertical="center" wrapText="1"/>
    </xf>
    <xf numFmtId="192" fontId="53" fillId="0" borderId="42" xfId="452" applyNumberFormat="1" applyFont="1" applyFill="1" applyBorder="1" applyAlignment="1">
      <alignment horizontal="center" vertical="center"/>
    </xf>
    <xf numFmtId="0" fontId="53" fillId="0" borderId="0" xfId="452" applyFont="1" applyFill="1" applyBorder="1" applyAlignment="1">
      <alignment vertical="center"/>
    </xf>
    <xf numFmtId="0" fontId="53" fillId="0" borderId="0" xfId="452" applyFont="1" applyFill="1" applyBorder="1" applyAlignment="1">
      <alignment horizontal="right" vertical="center"/>
    </xf>
    <xf numFmtId="178" fontId="71" fillId="0" borderId="23" xfId="452" applyNumberFormat="1" applyFont="1" applyFill="1" applyBorder="1" applyAlignment="1">
      <alignment horizontal="right" vertical="center"/>
    </xf>
    <xf numFmtId="0" fontId="53" fillId="0" borderId="0" xfId="452" applyFont="1" applyFill="1" applyAlignment="1">
      <alignment vertical="center"/>
    </xf>
    <xf numFmtId="0" fontId="112" fillId="0" borderId="0" xfId="452" applyFont="1" applyFill="1" applyBorder="1"/>
    <xf numFmtId="0" fontId="112" fillId="0" borderId="11" xfId="452" applyFont="1" applyFill="1" applyBorder="1" applyAlignment="1">
      <alignment horizontal="right"/>
    </xf>
    <xf numFmtId="0" fontId="112" fillId="0" borderId="0" xfId="452" applyFont="1" applyFill="1" applyAlignment="1">
      <alignment horizontal="right"/>
    </xf>
    <xf numFmtId="0" fontId="112" fillId="0" borderId="0" xfId="452" applyFont="1" applyFill="1"/>
    <xf numFmtId="0" fontId="81" fillId="0" borderId="0" xfId="452" applyFont="1" applyFill="1" applyBorder="1" applyAlignment="1">
      <alignment wrapText="1"/>
    </xf>
    <xf numFmtId="0" fontId="95" fillId="0" borderId="0" xfId="452" applyFill="1" applyBorder="1"/>
    <xf numFmtId="4" fontId="160" fillId="0" borderId="0" xfId="452" applyNumberFormat="1" applyFont="1" applyFill="1" applyBorder="1"/>
    <xf numFmtId="0" fontId="81" fillId="0" borderId="0" xfId="452" applyFont="1" applyFill="1" applyBorder="1" applyAlignment="1">
      <alignment horizontal="left" wrapText="1"/>
    </xf>
    <xf numFmtId="4" fontId="95" fillId="0" borderId="0" xfId="452" applyNumberFormat="1" applyFill="1" applyBorder="1"/>
    <xf numFmtId="0" fontId="81" fillId="0" borderId="0" xfId="452" applyFont="1" applyFill="1" applyBorder="1" applyAlignment="1">
      <alignment horizontal="left"/>
    </xf>
    <xf numFmtId="3" fontId="95" fillId="0" borderId="0" xfId="452" applyNumberFormat="1" applyFill="1" applyBorder="1"/>
    <xf numFmtId="0" fontId="112" fillId="0" borderId="0" xfId="452" applyFont="1" applyFill="1" applyBorder="1" applyAlignment="1">
      <alignment horizontal="left"/>
    </xf>
    <xf numFmtId="0" fontId="161" fillId="0" borderId="0" xfId="452" applyFont="1" applyFill="1"/>
    <xf numFmtId="0" fontId="161" fillId="0" borderId="0" xfId="452" applyFont="1" applyFill="1" applyAlignment="1">
      <alignment horizontal="right"/>
    </xf>
    <xf numFmtId="166" fontId="65" fillId="0" borderId="23" xfId="449" applyNumberFormat="1" applyFont="1" applyBorder="1" applyAlignment="1">
      <alignment horizontal="right"/>
    </xf>
    <xf numFmtId="166" fontId="53" fillId="0" borderId="0" xfId="339" applyNumberFormat="1" applyFont="1"/>
    <xf numFmtId="184" fontId="65" fillId="0" borderId="20" xfId="449" applyNumberFormat="1" applyFont="1" applyFill="1" applyBorder="1" applyAlignment="1">
      <alignment horizontal="right"/>
    </xf>
    <xf numFmtId="167" fontId="65" fillId="0" borderId="20" xfId="339" applyNumberFormat="1" applyFont="1" applyFill="1" applyBorder="1" applyProtection="1"/>
    <xf numFmtId="167" fontId="65" fillId="0" borderId="10" xfId="450" applyNumberFormat="1" applyFont="1" applyBorder="1" applyAlignment="1" applyProtection="1"/>
    <xf numFmtId="167" fontId="65" fillId="0" borderId="35" xfId="339" applyNumberFormat="1" applyFont="1" applyFill="1" applyBorder="1" applyProtection="1"/>
    <xf numFmtId="167" fontId="65" fillId="0" borderId="20" xfId="339" applyNumberFormat="1" applyFont="1" applyFill="1" applyBorder="1" applyProtection="1"/>
    <xf numFmtId="167" fontId="65" fillId="0" borderId="20" xfId="450" applyNumberFormat="1" applyFont="1" applyFill="1" applyBorder="1" applyProtection="1"/>
    <xf numFmtId="184" fontId="65" fillId="0" borderId="20" xfId="449" applyNumberFormat="1" applyFont="1" applyFill="1" applyBorder="1"/>
    <xf numFmtId="184" fontId="65" fillId="0" borderId="20" xfId="339" applyNumberFormat="1" applyFont="1" applyFill="1" applyBorder="1" applyProtection="1"/>
    <xf numFmtId="184" fontId="65" fillId="0" borderId="38" xfId="339" applyNumberFormat="1" applyFont="1" applyFill="1" applyBorder="1" applyProtection="1"/>
    <xf numFmtId="0" fontId="0" fillId="0" borderId="0" xfId="0"/>
    <xf numFmtId="0" fontId="0" fillId="0" borderId="0" xfId="0" applyFill="1"/>
    <xf numFmtId="0" fontId="65" fillId="0" borderId="0" xfId="0" applyFont="1" applyAlignment="1">
      <alignment horizontal="left"/>
    </xf>
    <xf numFmtId="0" fontId="65" fillId="0" borderId="0" xfId="0" quotePrefix="1" applyFont="1" applyAlignment="1">
      <alignment horizontal="left"/>
    </xf>
    <xf numFmtId="0" fontId="162" fillId="0" borderId="0" xfId="0" applyFont="1" applyBorder="1" applyAlignment="1" applyProtection="1">
      <alignment horizontal="left"/>
    </xf>
    <xf numFmtId="0" fontId="162" fillId="0" borderId="0" xfId="0" applyFont="1"/>
    <xf numFmtId="165" fontId="70" fillId="0" borderId="20" xfId="467" applyFont="1" applyBorder="1"/>
    <xf numFmtId="0" fontId="90" fillId="0" borderId="0" xfId="0" applyFont="1" applyAlignment="1">
      <alignment horizontal="center" vertical="center" wrapText="1"/>
    </xf>
    <xf numFmtId="0" fontId="90" fillId="25" borderId="0" xfId="0" applyFont="1" applyFill="1" applyAlignment="1">
      <alignment horizontal="center" vertical="center" wrapText="1"/>
    </xf>
    <xf numFmtId="0" fontId="91" fillId="0" borderId="0" xfId="0" applyFont="1" applyAlignment="1">
      <alignment horizontal="center"/>
    </xf>
    <xf numFmtId="165" fontId="64" fillId="0" borderId="0" xfId="451" applyFont="1" applyAlignment="1">
      <alignment horizontal="center"/>
    </xf>
    <xf numFmtId="165" fontId="67" fillId="0" borderId="54" xfId="339" applyFont="1" applyBorder="1" applyAlignment="1" applyProtection="1">
      <alignment horizontal="center" vertical="center"/>
    </xf>
    <xf numFmtId="165" fontId="67" fillId="0" borderId="64" xfId="339" applyFont="1" applyBorder="1" applyAlignment="1" applyProtection="1">
      <alignment horizontal="center" vertical="center"/>
    </xf>
    <xf numFmtId="165" fontId="67" fillId="0" borderId="65" xfId="339" applyFont="1" applyBorder="1" applyAlignment="1" applyProtection="1">
      <alignment horizontal="center" vertical="center"/>
    </xf>
    <xf numFmtId="165" fontId="67" fillId="0" borderId="49" xfId="339" applyFont="1" applyBorder="1" applyAlignment="1" applyProtection="1">
      <alignment horizontal="center" vertical="center"/>
    </xf>
    <xf numFmtId="165" fontId="67" fillId="0" borderId="28" xfId="339" applyFont="1" applyBorder="1" applyAlignment="1" applyProtection="1">
      <alignment horizontal="center" vertical="center"/>
    </xf>
    <xf numFmtId="165" fontId="67" fillId="0" borderId="45" xfId="339" applyFont="1" applyBorder="1" applyAlignment="1" applyProtection="1">
      <alignment horizontal="center" vertical="center"/>
    </xf>
    <xf numFmtId="165" fontId="70" fillId="0" borderId="0" xfId="340" quotePrefix="1" applyFont="1" applyAlignment="1">
      <alignment vertical="top"/>
    </xf>
    <xf numFmtId="0" fontId="53" fillId="0" borderId="0" xfId="0" applyFont="1" applyAlignment="1"/>
    <xf numFmtId="0" fontId="64" fillId="0" borderId="0" xfId="313" applyFont="1" applyFill="1" applyAlignment="1">
      <alignment horizontal="center"/>
    </xf>
    <xf numFmtId="0" fontId="64" fillId="0" borderId="27" xfId="313" applyFont="1" applyFill="1" applyBorder="1" applyAlignment="1">
      <alignment horizontal="center" vertical="center"/>
    </xf>
    <xf numFmtId="0" fontId="64" fillId="0" borderId="28" xfId="313" applyFont="1" applyFill="1" applyBorder="1" applyAlignment="1">
      <alignment horizontal="center" vertical="center"/>
    </xf>
    <xf numFmtId="0" fontId="64" fillId="0" borderId="45" xfId="313" applyFont="1" applyFill="1" applyBorder="1" applyAlignment="1">
      <alignment horizontal="center" vertical="center"/>
    </xf>
    <xf numFmtId="0" fontId="64" fillId="0" borderId="10" xfId="313" applyFont="1" applyFill="1" applyBorder="1" applyAlignment="1">
      <alignment horizontal="center" vertical="center"/>
    </xf>
    <xf numFmtId="0" fontId="64" fillId="0" borderId="11" xfId="313" applyFont="1" applyFill="1" applyBorder="1" applyAlignment="1">
      <alignment horizontal="center" vertical="center"/>
    </xf>
    <xf numFmtId="0" fontId="64" fillId="0" borderId="14" xfId="313" applyFont="1" applyFill="1" applyBorder="1" applyAlignment="1">
      <alignment horizontal="center" vertical="center"/>
    </xf>
    <xf numFmtId="165" fontId="64" fillId="0" borderId="0" xfId="340" applyFont="1" applyAlignment="1" applyProtection="1">
      <alignment horizontal="center"/>
    </xf>
    <xf numFmtId="165" fontId="67" fillId="0" borderId="10" xfId="340" applyFont="1" applyBorder="1" applyAlignment="1" applyProtection="1">
      <alignment horizontal="center" vertical="center"/>
    </xf>
    <xf numFmtId="165" fontId="67" fillId="0" borderId="14" xfId="340" applyFont="1" applyBorder="1" applyAlignment="1" applyProtection="1">
      <alignment horizontal="center" vertical="center"/>
    </xf>
    <xf numFmtId="165" fontId="67" fillId="0" borderId="18" xfId="340" applyFont="1" applyBorder="1" applyAlignment="1" applyProtection="1">
      <alignment horizontal="center" vertical="center"/>
    </xf>
    <xf numFmtId="165" fontId="67" fillId="0" borderId="35" xfId="340" applyFont="1" applyBorder="1" applyAlignment="1" applyProtection="1">
      <alignment horizontal="center" vertical="center"/>
    </xf>
    <xf numFmtId="165" fontId="84" fillId="0" borderId="27" xfId="340" applyFont="1" applyBorder="1" applyAlignment="1" applyProtection="1">
      <alignment horizontal="center" vertical="center"/>
    </xf>
    <xf numFmtId="165" fontId="84" fillId="0" borderId="45" xfId="340" applyFont="1" applyBorder="1" applyAlignment="1" applyProtection="1">
      <alignment horizontal="center" vertical="center"/>
    </xf>
    <xf numFmtId="0" fontId="117" fillId="0" borderId="0" xfId="0" applyFont="1" applyAlignment="1" applyProtection="1">
      <alignment horizontal="center"/>
      <protection locked="0" hidden="1"/>
    </xf>
    <xf numFmtId="0" fontId="121" fillId="0" borderId="27" xfId="0" applyFont="1" applyBorder="1" applyAlignment="1" applyProtection="1">
      <alignment horizontal="center"/>
      <protection locked="0" hidden="1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0" fontId="120" fillId="0" borderId="27" xfId="0" applyFont="1" applyBorder="1" applyAlignment="1" applyProtection="1">
      <alignment horizontal="center" vertical="center"/>
      <protection locked="0" hidden="1"/>
    </xf>
    <xf numFmtId="0" fontId="120" fillId="0" borderId="28" xfId="0" applyFont="1" applyBorder="1" applyAlignment="1" applyProtection="1">
      <alignment horizontal="center" vertical="center"/>
      <protection locked="0" hidden="1"/>
    </xf>
    <xf numFmtId="165" fontId="70" fillId="0" borderId="0" xfId="340" quotePrefix="1" applyFont="1" applyBorder="1" applyAlignment="1"/>
    <xf numFmtId="0" fontId="70" fillId="0" borderId="0" xfId="0" applyFont="1" applyBorder="1" applyAlignment="1"/>
    <xf numFmtId="0" fontId="88" fillId="0" borderId="0" xfId="0" applyFont="1" applyBorder="1" applyAlignment="1"/>
    <xf numFmtId="0" fontId="88" fillId="0" borderId="0" xfId="0" applyFont="1" applyAlignment="1"/>
    <xf numFmtId="0" fontId="77" fillId="0" borderId="0" xfId="0" applyFont="1" applyFill="1" applyAlignment="1">
      <alignment vertical="center"/>
    </xf>
    <xf numFmtId="0" fontId="80" fillId="0" borderId="0" xfId="0" applyFont="1"/>
    <xf numFmtId="0" fontId="73" fillId="0" borderId="60" xfId="343" applyFont="1" applyFill="1" applyBorder="1" applyAlignment="1">
      <alignment horizontal="center" vertical="center"/>
    </xf>
    <xf numFmtId="0" fontId="73" fillId="0" borderId="41" xfId="343" applyFont="1" applyFill="1" applyBorder="1" applyAlignment="1">
      <alignment horizontal="center" vertical="center"/>
    </xf>
    <xf numFmtId="165" fontId="135" fillId="0" borderId="11" xfId="340" quotePrefix="1" applyFont="1" applyFill="1" applyBorder="1" applyAlignment="1"/>
    <xf numFmtId="0" fontId="135" fillId="0" borderId="11" xfId="0" applyFont="1" applyFill="1" applyBorder="1" applyAlignment="1"/>
    <xf numFmtId="0" fontId="134" fillId="0" borderId="11" xfId="0" applyFont="1" applyFill="1" applyBorder="1" applyAlignment="1"/>
    <xf numFmtId="0" fontId="141" fillId="24" borderId="0" xfId="299" applyFont="1" applyFill="1" applyBorder="1" applyAlignment="1">
      <alignment horizontal="left" vertical="center" wrapText="1"/>
    </xf>
    <xf numFmtId="0" fontId="103" fillId="24" borderId="0" xfId="299" applyFont="1" applyFill="1" applyBorder="1" applyAlignment="1">
      <alignment horizontal="left" vertical="top" wrapText="1"/>
    </xf>
    <xf numFmtId="165" fontId="74" fillId="25" borderId="18" xfId="483" applyNumberFormat="1" applyFont="1" applyFill="1" applyBorder="1" applyAlignment="1" applyProtection="1">
      <alignment horizontal="center"/>
    </xf>
    <xf numFmtId="165" fontId="74" fillId="25" borderId="0" xfId="483" applyNumberFormat="1" applyFont="1" applyFill="1" applyBorder="1" applyAlignment="1" applyProtection="1">
      <alignment horizontal="center"/>
    </xf>
    <xf numFmtId="165" fontId="74" fillId="25" borderId="35" xfId="483" applyNumberFormat="1" applyFont="1" applyFill="1" applyBorder="1" applyAlignment="1" applyProtection="1">
      <alignment horizontal="center"/>
    </xf>
    <xf numFmtId="165" fontId="64" fillId="25" borderId="0" xfId="483" applyNumberFormat="1" applyFont="1" applyFill="1" applyAlignment="1">
      <alignment horizontal="left"/>
    </xf>
    <xf numFmtId="165" fontId="64" fillId="25" borderId="10" xfId="483" applyNumberFormat="1" applyFont="1" applyFill="1" applyBorder="1" applyAlignment="1" applyProtection="1">
      <alignment horizontal="center" vertical="top"/>
    </xf>
    <xf numFmtId="165" fontId="64" fillId="25" borderId="11" xfId="483" applyNumberFormat="1" applyFont="1" applyFill="1" applyBorder="1" applyAlignment="1" applyProtection="1">
      <alignment horizontal="center" vertical="top"/>
    </xf>
    <xf numFmtId="165" fontId="64" fillId="25" borderId="14" xfId="483" applyNumberFormat="1" applyFont="1" applyFill="1" applyBorder="1" applyAlignment="1" applyProtection="1">
      <alignment horizontal="center" vertical="top"/>
    </xf>
    <xf numFmtId="165" fontId="64" fillId="25" borderId="10" xfId="483" applyNumberFormat="1" applyFont="1" applyFill="1" applyBorder="1" applyAlignment="1">
      <alignment horizontal="center" vertical="top"/>
    </xf>
    <xf numFmtId="165" fontId="64" fillId="25" borderId="14" xfId="483" applyNumberFormat="1" applyFont="1" applyFill="1" applyBorder="1" applyAlignment="1">
      <alignment horizontal="center" vertical="top"/>
    </xf>
    <xf numFmtId="165" fontId="74" fillId="25" borderId="36" xfId="483" applyNumberFormat="1" applyFont="1" applyFill="1" applyBorder="1" applyAlignment="1" applyProtection="1">
      <alignment horizontal="center"/>
      <protection locked="0"/>
    </xf>
    <xf numFmtId="165" fontId="74" fillId="25" borderId="29" xfId="483" applyNumberFormat="1" applyFont="1" applyFill="1" applyBorder="1" applyAlignment="1" applyProtection="1">
      <alignment horizontal="center"/>
      <protection locked="0"/>
    </xf>
    <xf numFmtId="165" fontId="74" fillId="25" borderId="37" xfId="483" applyNumberFormat="1" applyFont="1" applyFill="1" applyBorder="1" applyAlignment="1" applyProtection="1">
      <alignment horizontal="center"/>
      <protection locked="0"/>
    </xf>
    <xf numFmtId="165" fontId="64" fillId="0" borderId="10" xfId="485" applyNumberFormat="1" applyFont="1" applyBorder="1" applyAlignment="1" applyProtection="1">
      <alignment horizontal="center" vertical="top"/>
    </xf>
    <xf numFmtId="165" fontId="64" fillId="0" borderId="11" xfId="485" applyNumberFormat="1" applyFont="1" applyBorder="1" applyAlignment="1" applyProtection="1">
      <alignment horizontal="center" vertical="top"/>
    </xf>
    <xf numFmtId="165" fontId="64" fillId="0" borderId="14" xfId="485" applyNumberFormat="1" applyFont="1" applyBorder="1" applyAlignment="1" applyProtection="1">
      <alignment horizontal="center" vertical="top"/>
    </xf>
    <xf numFmtId="165" fontId="64" fillId="0" borderId="10" xfId="485" applyNumberFormat="1" applyFont="1" applyBorder="1" applyAlignment="1">
      <alignment horizontal="center" vertical="top"/>
    </xf>
    <xf numFmtId="165" fontId="64" fillId="0" borderId="14" xfId="485" applyNumberFormat="1" applyFont="1" applyBorder="1" applyAlignment="1">
      <alignment horizontal="center" vertical="top"/>
    </xf>
    <xf numFmtId="165" fontId="74" fillId="25" borderId="18" xfId="310" applyNumberFormat="1" applyFont="1" applyFill="1" applyBorder="1" applyAlignment="1" applyProtection="1">
      <alignment horizontal="center"/>
    </xf>
    <xf numFmtId="165" fontId="74" fillId="25" borderId="0" xfId="310" applyNumberFormat="1" applyFont="1" applyFill="1" applyBorder="1" applyAlignment="1" applyProtection="1">
      <alignment horizontal="center"/>
    </xf>
    <xf numFmtId="165" fontId="74" fillId="25" borderId="35" xfId="310" applyNumberFormat="1" applyFont="1" applyFill="1" applyBorder="1" applyAlignment="1" applyProtection="1">
      <alignment horizontal="center"/>
    </xf>
    <xf numFmtId="165" fontId="97" fillId="25" borderId="0" xfId="310" applyNumberFormat="1" applyFont="1" applyFill="1" applyAlignment="1">
      <alignment horizontal="left"/>
    </xf>
    <xf numFmtId="165" fontId="64" fillId="25" borderId="0" xfId="310" applyNumberFormat="1" applyFont="1" applyFill="1" applyAlignment="1">
      <alignment horizontal="left"/>
    </xf>
    <xf numFmtId="165" fontId="64" fillId="25" borderId="0" xfId="310" applyNumberFormat="1" applyFont="1" applyFill="1" applyAlignment="1" applyProtection="1">
      <alignment horizontal="center"/>
    </xf>
    <xf numFmtId="165" fontId="64" fillId="25" borderId="10" xfId="310" applyNumberFormat="1" applyFont="1" applyFill="1" applyBorder="1" applyAlignment="1" applyProtection="1">
      <alignment horizontal="center" vertical="top"/>
    </xf>
    <xf numFmtId="165" fontId="64" fillId="25" borderId="11" xfId="310" applyNumberFormat="1" applyFont="1" applyFill="1" applyBorder="1" applyAlignment="1" applyProtection="1">
      <alignment horizontal="center" vertical="top"/>
    </xf>
    <xf numFmtId="165" fontId="64" fillId="25" borderId="14" xfId="310" applyNumberFormat="1" applyFont="1" applyFill="1" applyBorder="1" applyAlignment="1" applyProtection="1">
      <alignment horizontal="center" vertical="top"/>
    </xf>
    <xf numFmtId="165" fontId="64" fillId="25" borderId="10" xfId="310" applyNumberFormat="1" applyFont="1" applyFill="1" applyBorder="1" applyAlignment="1">
      <alignment horizontal="center" vertical="top"/>
    </xf>
    <xf numFmtId="165" fontId="64" fillId="25" borderId="14" xfId="310" applyNumberFormat="1" applyFont="1" applyFill="1" applyBorder="1" applyAlignment="1">
      <alignment horizontal="center" vertical="top"/>
    </xf>
    <xf numFmtId="165" fontId="64" fillId="25" borderId="36" xfId="315" applyNumberFormat="1" applyFont="1" applyFill="1" applyBorder="1" applyAlignment="1">
      <alignment horizontal="center" vertical="top"/>
    </xf>
    <xf numFmtId="165" fontId="64" fillId="25" borderId="29" xfId="315" applyNumberFormat="1" applyFont="1" applyFill="1" applyBorder="1" applyAlignment="1">
      <alignment horizontal="center" vertical="top"/>
    </xf>
    <xf numFmtId="165" fontId="64" fillId="25" borderId="37" xfId="315" applyNumberFormat="1" applyFont="1" applyFill="1" applyBorder="1" applyAlignment="1">
      <alignment horizontal="center" vertical="top"/>
    </xf>
    <xf numFmtId="165" fontId="74" fillId="25" borderId="18" xfId="315" applyNumberFormat="1" applyFont="1" applyFill="1" applyBorder="1" applyAlignment="1" applyProtection="1">
      <alignment horizontal="center"/>
    </xf>
    <xf numFmtId="165" fontId="74" fillId="25" borderId="0" xfId="315" applyNumberFormat="1" applyFont="1" applyFill="1" applyBorder="1" applyAlignment="1" applyProtection="1">
      <alignment horizontal="center"/>
    </xf>
    <xf numFmtId="165" fontId="74" fillId="25" borderId="35" xfId="315" applyNumberFormat="1" applyFont="1" applyFill="1" applyBorder="1" applyAlignment="1" applyProtection="1">
      <alignment horizontal="center"/>
    </xf>
    <xf numFmtId="165" fontId="70" fillId="25" borderId="0" xfId="315" applyNumberFormat="1" applyFont="1" applyFill="1" applyAlignment="1">
      <alignment horizontal="left"/>
    </xf>
    <xf numFmtId="165" fontId="64" fillId="25" borderId="0" xfId="315" applyNumberFormat="1" applyFont="1" applyFill="1" applyAlignment="1">
      <alignment horizontal="left"/>
    </xf>
    <xf numFmtId="165" fontId="64" fillId="25" borderId="0" xfId="315" applyNumberFormat="1" applyFont="1" applyFill="1" applyAlignment="1" applyProtection="1">
      <alignment horizontal="center"/>
    </xf>
    <xf numFmtId="165" fontId="64" fillId="25" borderId="10" xfId="315" applyNumberFormat="1" applyFont="1" applyFill="1" applyBorder="1" applyAlignment="1" applyProtection="1">
      <alignment horizontal="center" vertical="top"/>
    </xf>
    <xf numFmtId="165" fontId="64" fillId="25" borderId="11" xfId="315" applyNumberFormat="1" applyFont="1" applyFill="1" applyBorder="1" applyAlignment="1" applyProtection="1">
      <alignment horizontal="center" vertical="top"/>
    </xf>
    <xf numFmtId="165" fontId="64" fillId="25" borderId="14" xfId="315" applyNumberFormat="1" applyFont="1" applyFill="1" applyBorder="1" applyAlignment="1" applyProtection="1">
      <alignment horizontal="center" vertical="top"/>
    </xf>
    <xf numFmtId="165" fontId="64" fillId="25" borderId="10" xfId="315" applyNumberFormat="1" applyFont="1" applyFill="1" applyBorder="1" applyAlignment="1">
      <alignment horizontal="center" vertical="top"/>
    </xf>
    <xf numFmtId="165" fontId="64" fillId="25" borderId="14" xfId="315" applyNumberFormat="1" applyFont="1" applyFill="1" applyBorder="1" applyAlignment="1">
      <alignment horizontal="center" vertical="top"/>
    </xf>
    <xf numFmtId="165" fontId="64" fillId="0" borderId="0" xfId="466" applyFont="1" applyAlignment="1">
      <alignment horizontal="left"/>
    </xf>
    <xf numFmtId="165" fontId="115" fillId="0" borderId="0" xfId="467" applyFont="1" applyAlignment="1">
      <alignment horizontal="center"/>
    </xf>
    <xf numFmtId="165" fontId="69" fillId="0" borderId="54" xfId="467" applyFont="1" applyBorder="1" applyAlignment="1" applyProtection="1">
      <alignment horizontal="center" vertical="center"/>
    </xf>
    <xf numFmtId="165" fontId="69" fillId="0" borderId="59" xfId="467" applyFont="1" applyBorder="1" applyAlignment="1" applyProtection="1">
      <alignment horizontal="center" vertical="center"/>
    </xf>
    <xf numFmtId="165" fontId="64" fillId="0" borderId="13" xfId="467" quotePrefix="1" applyFont="1" applyBorder="1" applyAlignment="1" applyProtection="1">
      <alignment horizontal="left"/>
    </xf>
    <xf numFmtId="165" fontId="64" fillId="0" borderId="12" xfId="467" quotePrefix="1" applyFont="1" applyBorder="1" applyAlignment="1" applyProtection="1">
      <alignment horizontal="left"/>
    </xf>
    <xf numFmtId="165" fontId="64" fillId="0" borderId="19" xfId="467" quotePrefix="1" applyFont="1" applyBorder="1" applyAlignment="1" applyProtection="1">
      <alignment horizontal="left"/>
    </xf>
    <xf numFmtId="165" fontId="64" fillId="0" borderId="0" xfId="467" quotePrefix="1" applyFont="1" applyBorder="1" applyAlignment="1" applyProtection="1">
      <alignment horizontal="left"/>
    </xf>
    <xf numFmtId="165" fontId="65" fillId="0" borderId="60" xfId="467" applyFont="1" applyBorder="1" applyAlignment="1" applyProtection="1">
      <alignment horizontal="left"/>
    </xf>
    <xf numFmtId="165" fontId="65" fillId="0" borderId="29" xfId="467" quotePrefix="1" applyFont="1" applyBorder="1" applyAlignment="1" applyProtection="1">
      <alignment horizontal="left"/>
    </xf>
    <xf numFmtId="165" fontId="65" fillId="0" borderId="19" xfId="467" quotePrefix="1" applyFont="1" applyBorder="1" applyAlignment="1" applyProtection="1">
      <alignment horizontal="left"/>
    </xf>
    <xf numFmtId="165" fontId="65" fillId="0" borderId="0" xfId="467" quotePrefix="1" applyFont="1" applyBorder="1" applyAlignment="1" applyProtection="1">
      <alignment horizontal="left"/>
    </xf>
    <xf numFmtId="0" fontId="64" fillId="0" borderId="0" xfId="449" applyFont="1" applyAlignment="1">
      <alignment horizontal="center" vertical="center"/>
    </xf>
    <xf numFmtId="3" fontId="64" fillId="0" borderId="15" xfId="449" applyNumberFormat="1" applyFont="1" applyBorder="1" applyAlignment="1">
      <alignment horizontal="center" vertical="center"/>
    </xf>
    <xf numFmtId="3" fontId="64" fillId="0" borderId="20" xfId="449" applyNumberFormat="1" applyFont="1" applyBorder="1" applyAlignment="1">
      <alignment horizontal="center" vertical="center"/>
    </xf>
    <xf numFmtId="3" fontId="64" fillId="0" borderId="23" xfId="449" applyNumberFormat="1" applyFont="1" applyBorder="1" applyAlignment="1">
      <alignment horizontal="center" vertical="center"/>
    </xf>
    <xf numFmtId="165" fontId="64" fillId="0" borderId="17" xfId="341" applyFont="1" applyBorder="1" applyAlignment="1">
      <alignment horizontal="center" vertical="center" wrapText="1"/>
    </xf>
    <xf numFmtId="165" fontId="64" fillId="0" borderId="20" xfId="341" applyFont="1" applyBorder="1" applyAlignment="1">
      <alignment horizontal="center" vertical="center" wrapText="1"/>
    </xf>
    <xf numFmtId="165" fontId="64" fillId="0" borderId="23" xfId="341" applyFont="1" applyBorder="1" applyAlignment="1">
      <alignment horizontal="center" vertical="center" wrapText="1"/>
    </xf>
    <xf numFmtId="3" fontId="144" fillId="0" borderId="0" xfId="452" applyNumberFormat="1" applyFont="1" applyAlignment="1">
      <alignment horizontal="right" vertical="top" wrapText="1"/>
    </xf>
    <xf numFmtId="0" fontId="144" fillId="24" borderId="0" xfId="452" applyFont="1" applyFill="1" applyBorder="1" applyAlignment="1">
      <alignment horizontal="center" vertical="center" wrapText="1"/>
    </xf>
    <xf numFmtId="3" fontId="144" fillId="0" borderId="29" xfId="452" applyNumberFormat="1" applyFont="1" applyBorder="1" applyAlignment="1">
      <alignment horizontal="right" vertical="top" wrapText="1"/>
    </xf>
    <xf numFmtId="0" fontId="144" fillId="0" borderId="15" xfId="452" applyFont="1" applyBorder="1" applyAlignment="1">
      <alignment horizontal="center" vertical="center" wrapText="1"/>
    </xf>
    <xf numFmtId="0" fontId="144" fillId="0" borderId="23" xfId="452" applyFont="1" applyBorder="1" applyAlignment="1">
      <alignment horizontal="center" vertical="center" wrapText="1"/>
    </xf>
    <xf numFmtId="3" fontId="144" fillId="0" borderId="15" xfId="452" applyNumberFormat="1" applyFont="1" applyBorder="1" applyAlignment="1">
      <alignment horizontal="center" vertical="center" wrapText="1"/>
    </xf>
    <xf numFmtId="3" fontId="144" fillId="0" borderId="23" xfId="452" applyNumberFormat="1" applyFont="1" applyBorder="1" applyAlignment="1">
      <alignment horizontal="center" vertical="center" wrapText="1"/>
    </xf>
    <xf numFmtId="167" fontId="147" fillId="25" borderId="71" xfId="606" quotePrefix="1" applyNumberFormat="1" applyFont="1" applyFill="1" applyBorder="1" applyAlignment="1">
      <alignment horizontal="center" vertical="center" wrapText="1"/>
    </xf>
    <xf numFmtId="167" fontId="147" fillId="25" borderId="83" xfId="606" quotePrefix="1" applyNumberFormat="1" applyFont="1" applyFill="1" applyBorder="1" applyAlignment="1">
      <alignment horizontal="center" vertical="center" wrapText="1"/>
    </xf>
    <xf numFmtId="167" fontId="147" fillId="0" borderId="72" xfId="606" applyNumberFormat="1" applyFont="1" applyFill="1" applyBorder="1" applyAlignment="1">
      <alignment horizontal="center" vertical="center" wrapText="1"/>
    </xf>
    <xf numFmtId="167" fontId="147" fillId="0" borderId="77" xfId="606" applyNumberFormat="1" applyFont="1" applyFill="1" applyBorder="1" applyAlignment="1">
      <alignment horizontal="center" vertical="center" wrapText="1"/>
    </xf>
    <xf numFmtId="0" fontId="147" fillId="0" borderId="72" xfId="606" applyFont="1" applyFill="1" applyBorder="1" applyAlignment="1">
      <alignment horizontal="left" vertical="center" wrapText="1"/>
    </xf>
    <xf numFmtId="0" fontId="147" fillId="0" borderId="77" xfId="606" applyFont="1" applyFill="1" applyBorder="1" applyAlignment="1">
      <alignment horizontal="left" vertical="center" wrapText="1"/>
    </xf>
    <xf numFmtId="178" fontId="147" fillId="25" borderId="72" xfId="606" applyNumberFormat="1" applyFont="1" applyFill="1" applyBorder="1" applyAlignment="1">
      <alignment horizontal="right" vertical="center"/>
    </xf>
    <xf numFmtId="178" fontId="147" fillId="25" borderId="77" xfId="606" applyNumberFormat="1" applyFont="1" applyFill="1" applyBorder="1" applyAlignment="1">
      <alignment horizontal="right" vertical="center"/>
    </xf>
    <xf numFmtId="189" fontId="154" fillId="25" borderId="72" xfId="453" applyNumberFormat="1" applyFont="1" applyFill="1" applyBorder="1" applyAlignment="1">
      <alignment horizontal="right" vertical="center"/>
    </xf>
    <xf numFmtId="189" fontId="154" fillId="25" borderId="77" xfId="453" applyNumberFormat="1" applyFont="1" applyFill="1" applyBorder="1" applyAlignment="1">
      <alignment horizontal="right" vertical="center"/>
    </xf>
    <xf numFmtId="0" fontId="149" fillId="0" borderId="0" xfId="606" applyFont="1" applyFill="1" applyBorder="1" applyAlignment="1">
      <alignment horizontal="center"/>
    </xf>
    <xf numFmtId="0" fontId="149" fillId="0" borderId="0" xfId="606" applyFont="1" applyFill="1" applyAlignment="1">
      <alignment horizontal="center"/>
    </xf>
    <xf numFmtId="0" fontId="150" fillId="0" borderId="0" xfId="606" applyFont="1" applyFill="1" applyAlignment="1">
      <alignment horizontal="center"/>
    </xf>
    <xf numFmtId="167" fontId="151" fillId="25" borderId="0" xfId="606" applyNumberFormat="1" applyFont="1" applyFill="1" applyBorder="1" applyAlignment="1">
      <alignment horizontal="center" vertical="center"/>
    </xf>
    <xf numFmtId="167" fontId="152" fillId="25" borderId="71" xfId="456" applyNumberFormat="1" applyFont="1" applyFill="1" applyBorder="1" applyAlignment="1">
      <alignment horizontal="center" vertical="center" wrapText="1"/>
    </xf>
    <xf numFmtId="167" fontId="152" fillId="25" borderId="74" xfId="456" applyNumberFormat="1" applyFont="1" applyFill="1" applyBorder="1" applyAlignment="1">
      <alignment horizontal="center" vertical="center" wrapText="1"/>
    </xf>
    <xf numFmtId="167" fontId="152" fillId="0" borderId="72" xfId="456" applyNumberFormat="1" applyFont="1" applyFill="1" applyBorder="1" applyAlignment="1">
      <alignment horizontal="center" vertical="center" wrapText="1"/>
    </xf>
    <xf numFmtId="167" fontId="152" fillId="0" borderId="42" xfId="456" applyNumberFormat="1" applyFont="1" applyFill="1" applyBorder="1" applyAlignment="1">
      <alignment horizontal="center" vertical="center" wrapText="1"/>
    </xf>
    <xf numFmtId="167" fontId="152" fillId="25" borderId="72" xfId="456" applyNumberFormat="1" applyFont="1" applyFill="1" applyBorder="1" applyAlignment="1">
      <alignment horizontal="center" vertical="center" wrapText="1"/>
    </xf>
    <xf numFmtId="0" fontId="148" fillId="25" borderId="72" xfId="456" applyFont="1" applyFill="1" applyBorder="1" applyAlignment="1">
      <alignment horizontal="center"/>
    </xf>
    <xf numFmtId="4" fontId="152" fillId="25" borderId="72" xfId="456" applyNumberFormat="1" applyFont="1" applyFill="1" applyBorder="1" applyAlignment="1">
      <alignment horizontal="center" vertical="center"/>
    </xf>
    <xf numFmtId="4" fontId="148" fillId="25" borderId="72" xfId="456" applyNumberFormat="1" applyFont="1" applyFill="1" applyBorder="1" applyAlignment="1">
      <alignment horizontal="center" vertical="center"/>
    </xf>
    <xf numFmtId="41" fontId="152" fillId="25" borderId="72" xfId="456" applyNumberFormat="1" applyFont="1" applyFill="1" applyBorder="1" applyAlignment="1">
      <alignment horizontal="center" vertical="center"/>
    </xf>
    <xf numFmtId="41" fontId="148" fillId="25" borderId="72" xfId="456" applyNumberFormat="1" applyFont="1" applyFill="1" applyBorder="1" applyAlignment="1">
      <alignment horizontal="center" vertical="center"/>
    </xf>
    <xf numFmtId="43" fontId="152" fillId="25" borderId="72" xfId="456" applyNumberFormat="1" applyFont="1" applyFill="1" applyBorder="1" applyAlignment="1">
      <alignment horizontal="center" vertical="center"/>
    </xf>
    <xf numFmtId="43" fontId="152" fillId="25" borderId="73" xfId="456" applyNumberFormat="1" applyFont="1" applyFill="1" applyBorder="1" applyAlignment="1">
      <alignment horizontal="center" vertical="center"/>
    </xf>
    <xf numFmtId="167" fontId="147" fillId="25" borderId="74" xfId="606" quotePrefix="1" applyNumberFormat="1" applyFont="1" applyFill="1" applyBorder="1" applyAlignment="1">
      <alignment horizontal="center" vertical="center" wrapText="1"/>
    </xf>
    <xf numFmtId="167" fontId="147" fillId="0" borderId="42" xfId="606" applyNumberFormat="1" applyFont="1" applyFill="1" applyBorder="1" applyAlignment="1">
      <alignment horizontal="center" vertical="center" wrapText="1"/>
    </xf>
    <xf numFmtId="0" fontId="147" fillId="0" borderId="42" xfId="606" applyFont="1" applyFill="1" applyBorder="1" applyAlignment="1">
      <alignment horizontal="left" vertical="center" wrapText="1"/>
    </xf>
    <xf numFmtId="178" fontId="147" fillId="25" borderId="42" xfId="606" applyNumberFormat="1" applyFont="1" applyFill="1" applyBorder="1" applyAlignment="1">
      <alignment horizontal="right" vertical="center"/>
    </xf>
    <xf numFmtId="189" fontId="154" fillId="25" borderId="42" xfId="453" applyNumberFormat="1" applyFont="1" applyFill="1" applyBorder="1" applyAlignment="1">
      <alignment horizontal="right" vertical="center"/>
    </xf>
    <xf numFmtId="178" fontId="147" fillId="25" borderId="72" xfId="456" applyNumberFormat="1" applyFont="1" applyFill="1" applyBorder="1" applyAlignment="1">
      <alignment horizontal="right" vertical="center"/>
    </xf>
    <xf numFmtId="178" fontId="147" fillId="25" borderId="42" xfId="456" applyNumberFormat="1" applyFont="1" applyFill="1" applyBorder="1" applyAlignment="1">
      <alignment horizontal="right" vertical="center"/>
    </xf>
    <xf numFmtId="178" fontId="147" fillId="25" borderId="77" xfId="456" applyNumberFormat="1" applyFont="1" applyFill="1" applyBorder="1" applyAlignment="1">
      <alignment horizontal="right" vertical="center"/>
    </xf>
    <xf numFmtId="167" fontId="147" fillId="0" borderId="15" xfId="606" applyNumberFormat="1" applyFont="1" applyFill="1" applyBorder="1" applyAlignment="1">
      <alignment horizontal="center" vertical="center" wrapText="1"/>
    </xf>
    <xf numFmtId="167" fontId="147" fillId="0" borderId="20" xfId="606" applyNumberFormat="1" applyFont="1" applyFill="1" applyBorder="1" applyAlignment="1">
      <alignment horizontal="center" vertical="center" wrapText="1"/>
    </xf>
    <xf numFmtId="167" fontId="147" fillId="0" borderId="87" xfId="606" applyNumberFormat="1" applyFont="1" applyFill="1" applyBorder="1" applyAlignment="1">
      <alignment horizontal="center" vertical="center" wrapText="1"/>
    </xf>
    <xf numFmtId="0" fontId="147" fillId="0" borderId="15" xfId="606" applyFont="1" applyFill="1" applyBorder="1" applyAlignment="1">
      <alignment horizontal="left" vertical="center" wrapText="1"/>
    </xf>
    <xf numFmtId="0" fontId="147" fillId="0" borderId="20" xfId="606" applyFont="1" applyFill="1" applyBorder="1" applyAlignment="1">
      <alignment horizontal="left" vertical="center" wrapText="1"/>
    </xf>
    <xf numFmtId="0" fontId="147" fillId="0" borderId="87" xfId="606" applyFont="1" applyFill="1" applyBorder="1" applyAlignment="1">
      <alignment horizontal="left" vertical="center" wrapText="1"/>
    </xf>
    <xf numFmtId="167" fontId="147" fillId="25" borderId="76" xfId="606" quotePrefix="1" applyNumberFormat="1" applyFont="1" applyFill="1" applyBorder="1" applyAlignment="1">
      <alignment horizontal="center" vertical="center" wrapText="1"/>
    </xf>
    <xf numFmtId="178" fontId="147" fillId="25" borderId="15" xfId="606" applyNumberFormat="1" applyFont="1" applyFill="1" applyBorder="1" applyAlignment="1">
      <alignment horizontal="right" vertical="center"/>
    </xf>
    <xf numFmtId="189" fontId="154" fillId="25" borderId="15" xfId="453" applyNumberFormat="1" applyFont="1" applyFill="1" applyBorder="1" applyAlignment="1">
      <alignment horizontal="right" vertical="center"/>
    </xf>
    <xf numFmtId="167" fontId="147" fillId="25" borderId="88" xfId="606" quotePrefix="1" applyNumberFormat="1" applyFont="1" applyFill="1" applyBorder="1" applyAlignment="1">
      <alignment horizontal="center" vertical="center" wrapText="1"/>
    </xf>
    <xf numFmtId="167" fontId="147" fillId="0" borderId="23" xfId="606" applyNumberFormat="1" applyFont="1" applyFill="1" applyBorder="1" applyAlignment="1">
      <alignment horizontal="center" vertical="center" wrapText="1"/>
    </xf>
    <xf numFmtId="0" fontId="147" fillId="0" borderId="23" xfId="606" applyFont="1" applyFill="1" applyBorder="1" applyAlignment="1">
      <alignment horizontal="left" vertical="center" wrapText="1"/>
    </xf>
    <xf numFmtId="178" fontId="147" fillId="25" borderId="23" xfId="606" applyNumberFormat="1" applyFont="1" applyFill="1" applyBorder="1" applyAlignment="1">
      <alignment horizontal="right" vertical="center"/>
    </xf>
    <xf numFmtId="189" fontId="154" fillId="25" borderId="23" xfId="453" applyNumberFormat="1" applyFont="1" applyFill="1" applyBorder="1" applyAlignment="1">
      <alignment horizontal="right" vertical="center"/>
    </xf>
    <xf numFmtId="178" fontId="147" fillId="25" borderId="23" xfId="456" applyNumberFormat="1" applyFont="1" applyFill="1" applyBorder="1" applyAlignment="1">
      <alignment horizontal="right" vertical="center"/>
    </xf>
    <xf numFmtId="178" fontId="147" fillId="25" borderId="15" xfId="456" applyNumberFormat="1" applyFont="1" applyFill="1" applyBorder="1" applyAlignment="1">
      <alignment horizontal="right" vertical="center"/>
    </xf>
    <xf numFmtId="167" fontId="147" fillId="25" borderId="79" xfId="606" quotePrefix="1" applyNumberFormat="1" applyFont="1" applyFill="1" applyBorder="1" applyAlignment="1">
      <alignment horizontal="center" vertical="center" wrapText="1"/>
    </xf>
    <xf numFmtId="167" fontId="147" fillId="25" borderId="90" xfId="606" quotePrefix="1" applyNumberFormat="1" applyFont="1" applyFill="1" applyBorder="1" applyAlignment="1">
      <alignment horizontal="center" vertical="center" wrapText="1"/>
    </xf>
    <xf numFmtId="167" fontId="147" fillId="25" borderId="91" xfId="606" quotePrefix="1" applyNumberFormat="1" applyFont="1" applyFill="1" applyBorder="1" applyAlignment="1">
      <alignment horizontal="center" vertical="center" wrapText="1"/>
    </xf>
    <xf numFmtId="178" fontId="147" fillId="25" borderId="80" xfId="606" applyNumberFormat="1" applyFont="1" applyFill="1" applyBorder="1" applyAlignment="1">
      <alignment horizontal="right" vertical="center"/>
    </xf>
    <xf numFmtId="178" fontId="147" fillId="25" borderId="20" xfId="606" applyNumberFormat="1" applyFont="1" applyFill="1" applyBorder="1" applyAlignment="1">
      <alignment horizontal="right" vertical="center"/>
    </xf>
    <xf numFmtId="178" fontId="147" fillId="25" borderId="87" xfId="606" applyNumberFormat="1" applyFont="1" applyFill="1" applyBorder="1" applyAlignment="1">
      <alignment horizontal="right" vertical="center"/>
    </xf>
    <xf numFmtId="189" fontId="154" fillId="25" borderId="80" xfId="453" applyNumberFormat="1" applyFont="1" applyFill="1" applyBorder="1" applyAlignment="1">
      <alignment horizontal="right" vertical="center"/>
    </xf>
    <xf numFmtId="189" fontId="154" fillId="25" borderId="20" xfId="453" applyNumberFormat="1" applyFont="1" applyFill="1" applyBorder="1" applyAlignment="1">
      <alignment horizontal="right" vertical="center"/>
    </xf>
    <xf numFmtId="189" fontId="154" fillId="25" borderId="87" xfId="453" applyNumberFormat="1" applyFont="1" applyFill="1" applyBorder="1" applyAlignment="1">
      <alignment horizontal="right" vertical="center"/>
    </xf>
    <xf numFmtId="178" fontId="147" fillId="25" borderId="80" xfId="456" applyNumberFormat="1" applyFont="1" applyFill="1" applyBorder="1" applyAlignment="1">
      <alignment horizontal="right" vertical="center"/>
    </xf>
    <xf numFmtId="178" fontId="147" fillId="25" borderId="20" xfId="456" applyNumberFormat="1" applyFont="1" applyFill="1" applyBorder="1" applyAlignment="1">
      <alignment horizontal="right" vertical="center"/>
    </xf>
    <xf numFmtId="178" fontId="147" fillId="25" borderId="87" xfId="456" applyNumberFormat="1" applyFont="1" applyFill="1" applyBorder="1" applyAlignment="1">
      <alignment horizontal="right" vertical="center"/>
    </xf>
    <xf numFmtId="167" fontId="147" fillId="25" borderId="71" xfId="606" quotePrefix="1" applyNumberFormat="1" applyFont="1" applyFill="1" applyBorder="1" applyAlignment="1">
      <alignment horizontal="center" vertical="center"/>
    </xf>
    <xf numFmtId="167" fontId="147" fillId="25" borderId="74" xfId="606" quotePrefix="1" applyNumberFormat="1" applyFont="1" applyFill="1" applyBorder="1" applyAlignment="1">
      <alignment horizontal="center" vertical="center"/>
    </xf>
    <xf numFmtId="167" fontId="147" fillId="25" borderId="83" xfId="606" quotePrefix="1" applyNumberFormat="1" applyFont="1" applyFill="1" applyBorder="1" applyAlignment="1">
      <alignment horizontal="center" vertical="center"/>
    </xf>
    <xf numFmtId="167" fontId="147" fillId="0" borderId="72" xfId="606" quotePrefix="1" applyNumberFormat="1" applyFont="1" applyFill="1" applyBorder="1" applyAlignment="1">
      <alignment horizontal="center" vertical="center"/>
    </xf>
    <xf numFmtId="167" fontId="147" fillId="0" borderId="42" xfId="606" quotePrefix="1" applyNumberFormat="1" applyFont="1" applyFill="1" applyBorder="1" applyAlignment="1">
      <alignment horizontal="center" vertical="center"/>
    </xf>
    <xf numFmtId="167" fontId="147" fillId="0" borderId="72" xfId="606" applyNumberFormat="1" applyFont="1" applyFill="1" applyBorder="1" applyAlignment="1">
      <alignment horizontal="left" vertical="center"/>
    </xf>
    <xf numFmtId="167" fontId="147" fillId="0" borderId="42" xfId="606" applyNumberFormat="1" applyFont="1" applyFill="1" applyBorder="1" applyAlignment="1">
      <alignment horizontal="left" vertical="center"/>
    </xf>
    <xf numFmtId="167" fontId="147" fillId="0" borderId="77" xfId="606" quotePrefix="1" applyNumberFormat="1" applyFont="1" applyFill="1" applyBorder="1" applyAlignment="1">
      <alignment horizontal="center" vertical="center"/>
    </xf>
    <xf numFmtId="167" fontId="147" fillId="0" borderId="77" xfId="606" applyNumberFormat="1" applyFont="1" applyFill="1" applyBorder="1" applyAlignment="1">
      <alignment horizontal="left" vertical="center"/>
    </xf>
    <xf numFmtId="167" fontId="147" fillId="25" borderId="79" xfId="606" quotePrefix="1" applyNumberFormat="1" applyFont="1" applyFill="1" applyBorder="1" applyAlignment="1">
      <alignment horizontal="center" vertical="top" wrapText="1"/>
    </xf>
    <xf numFmtId="167" fontId="147" fillId="25" borderId="90" xfId="606" quotePrefix="1" applyNumberFormat="1" applyFont="1" applyFill="1" applyBorder="1" applyAlignment="1">
      <alignment horizontal="center" vertical="top" wrapText="1"/>
    </xf>
    <xf numFmtId="167" fontId="147" fillId="25" borderId="91" xfId="606" quotePrefix="1" applyNumberFormat="1" applyFont="1" applyFill="1" applyBorder="1" applyAlignment="1">
      <alignment horizontal="center" vertical="top" wrapText="1"/>
    </xf>
    <xf numFmtId="167" fontId="147" fillId="25" borderId="76" xfId="606" quotePrefix="1" applyNumberFormat="1" applyFont="1" applyFill="1" applyBorder="1" applyAlignment="1">
      <alignment horizontal="center" vertical="center"/>
    </xf>
    <xf numFmtId="167" fontId="147" fillId="0" borderId="15" xfId="606" quotePrefix="1" applyNumberFormat="1" applyFont="1" applyFill="1" applyBorder="1" applyAlignment="1">
      <alignment horizontal="center" vertical="center"/>
    </xf>
    <xf numFmtId="167" fontId="147" fillId="0" borderId="15" xfId="606" applyNumberFormat="1" applyFont="1" applyFill="1" applyBorder="1" applyAlignment="1">
      <alignment horizontal="left" vertical="center"/>
    </xf>
    <xf numFmtId="188" fontId="147" fillId="25" borderId="72" xfId="456" applyNumberFormat="1" applyFont="1" applyFill="1" applyBorder="1" applyAlignment="1">
      <alignment horizontal="right" vertical="center"/>
    </xf>
    <xf numFmtId="188" fontId="147" fillId="25" borderId="42" xfId="456" applyNumberFormat="1" applyFont="1" applyFill="1" applyBorder="1" applyAlignment="1">
      <alignment horizontal="right" vertical="center"/>
    </xf>
    <xf numFmtId="188" fontId="147" fillId="25" borderId="15" xfId="456" applyNumberFormat="1" applyFont="1" applyFill="1" applyBorder="1" applyAlignment="1">
      <alignment horizontal="right" vertical="center"/>
    </xf>
    <xf numFmtId="0" fontId="147" fillId="0" borderId="42" xfId="606" quotePrefix="1" applyFont="1" applyFill="1" applyBorder="1" applyAlignment="1">
      <alignment horizontal="center" vertical="center"/>
    </xf>
    <xf numFmtId="49" fontId="147" fillId="0" borderId="42" xfId="606" quotePrefix="1" applyNumberFormat="1" applyFont="1" applyFill="1" applyBorder="1" applyAlignment="1">
      <alignment horizontal="center" vertical="center"/>
    </xf>
    <xf numFmtId="49" fontId="147" fillId="0" borderId="15" xfId="606" quotePrefix="1" applyNumberFormat="1" applyFont="1" applyFill="1" applyBorder="1" applyAlignment="1">
      <alignment horizontal="center" vertical="center"/>
    </xf>
    <xf numFmtId="49" fontId="147" fillId="0" borderId="42" xfId="606" applyNumberFormat="1" applyFont="1" applyFill="1" applyBorder="1" applyAlignment="1">
      <alignment horizontal="left" vertical="center" wrapText="1"/>
    </xf>
    <xf numFmtId="49" fontId="147" fillId="0" borderId="15" xfId="606" applyNumberFormat="1" applyFont="1" applyFill="1" applyBorder="1" applyAlignment="1">
      <alignment horizontal="left" vertical="center" wrapText="1"/>
    </xf>
    <xf numFmtId="188" fontId="147" fillId="25" borderId="77" xfId="456" applyNumberFormat="1" applyFont="1" applyFill="1" applyBorder="1" applyAlignment="1">
      <alignment horizontal="right" vertical="center"/>
    </xf>
    <xf numFmtId="189" fontId="154" fillId="25" borderId="80" xfId="453" applyNumberFormat="1" applyFont="1" applyFill="1" applyBorder="1" applyAlignment="1">
      <alignment horizontal="center" vertical="center"/>
    </xf>
    <xf numFmtId="189" fontId="154" fillId="25" borderId="87" xfId="453" applyNumberFormat="1" applyFont="1" applyFill="1" applyBorder="1" applyAlignment="1">
      <alignment horizontal="center" vertical="center"/>
    </xf>
    <xf numFmtId="167" fontId="147" fillId="25" borderId="88" xfId="606" quotePrefix="1" applyNumberFormat="1" applyFont="1" applyFill="1" applyBorder="1" applyAlignment="1">
      <alignment horizontal="center" vertical="center"/>
    </xf>
    <xf numFmtId="49" fontId="147" fillId="0" borderId="42" xfId="606" applyNumberFormat="1" applyFont="1" applyFill="1" applyBorder="1" applyAlignment="1">
      <alignment horizontal="left" vertical="center"/>
    </xf>
    <xf numFmtId="49" fontId="147" fillId="0" borderId="15" xfId="606" applyNumberFormat="1" applyFont="1" applyFill="1" applyBorder="1" applyAlignment="1">
      <alignment horizontal="left" vertical="center"/>
    </xf>
    <xf numFmtId="0" fontId="147" fillId="25" borderId="71" xfId="606" applyFont="1" applyFill="1" applyBorder="1" applyAlignment="1">
      <alignment horizontal="center" vertical="center"/>
    </xf>
    <xf numFmtId="0" fontId="147" fillId="25" borderId="74" xfId="606" applyFont="1" applyFill="1" applyBorder="1" applyAlignment="1">
      <alignment horizontal="center" vertical="center"/>
    </xf>
    <xf numFmtId="0" fontId="147" fillId="25" borderId="83" xfId="606" applyFont="1" applyFill="1" applyBorder="1" applyAlignment="1">
      <alignment horizontal="center" vertical="center"/>
    </xf>
    <xf numFmtId="0" fontId="147" fillId="25" borderId="79" xfId="606" applyFont="1" applyFill="1" applyBorder="1" applyAlignment="1">
      <alignment horizontal="center" vertical="center"/>
    </xf>
    <xf numFmtId="0" fontId="147" fillId="25" borderId="90" xfId="606" applyFont="1" applyFill="1" applyBorder="1" applyAlignment="1">
      <alignment horizontal="center" vertical="center"/>
    </xf>
    <xf numFmtId="0" fontId="147" fillId="25" borderId="91" xfId="606" applyFont="1" applyFill="1" applyBorder="1" applyAlignment="1">
      <alignment horizontal="center" vertical="center"/>
    </xf>
    <xf numFmtId="0" fontId="147" fillId="25" borderId="79" xfId="606" applyFont="1" applyFill="1" applyBorder="1" applyAlignment="1">
      <alignment horizontal="center" vertical="top" wrapText="1"/>
    </xf>
    <xf numFmtId="0" fontId="147" fillId="25" borderId="90" xfId="606" applyFont="1" applyFill="1" applyBorder="1" applyAlignment="1">
      <alignment horizontal="center" vertical="top"/>
    </xf>
    <xf numFmtId="0" fontId="147" fillId="25" borderId="91" xfId="606" applyFont="1" applyFill="1" applyBorder="1" applyAlignment="1">
      <alignment horizontal="center" vertical="top"/>
    </xf>
    <xf numFmtId="49" fontId="147" fillId="0" borderId="23" xfId="606" quotePrefix="1" applyNumberFormat="1" applyFont="1" applyFill="1" applyBorder="1" applyAlignment="1">
      <alignment horizontal="center" vertical="center"/>
    </xf>
    <xf numFmtId="49" fontId="147" fillId="0" borderId="23" xfId="606" applyNumberFormat="1" applyFont="1" applyFill="1" applyBorder="1" applyAlignment="1">
      <alignment horizontal="left" vertical="center"/>
    </xf>
    <xf numFmtId="0" fontId="147" fillId="25" borderId="76" xfId="606" applyFont="1" applyFill="1" applyBorder="1" applyAlignment="1">
      <alignment horizontal="center" vertical="center"/>
    </xf>
    <xf numFmtId="49" fontId="147" fillId="0" borderId="72" xfId="606" quotePrefix="1" applyNumberFormat="1" applyFont="1" applyFill="1" applyBorder="1" applyAlignment="1">
      <alignment horizontal="center" vertical="center"/>
    </xf>
    <xf numFmtId="49" fontId="147" fillId="0" borderId="72" xfId="606" applyNumberFormat="1" applyFont="1" applyFill="1" applyBorder="1" applyAlignment="1">
      <alignment horizontal="left" vertical="center"/>
    </xf>
    <xf numFmtId="0" fontId="147" fillId="0" borderId="72" xfId="606" quotePrefix="1" applyFont="1" applyFill="1" applyBorder="1" applyAlignment="1">
      <alignment horizontal="center" vertical="center"/>
    </xf>
    <xf numFmtId="0" fontId="147" fillId="0" borderId="77" xfId="606" quotePrefix="1" applyFont="1" applyFill="1" applyBorder="1" applyAlignment="1">
      <alignment horizontal="center" vertical="center"/>
    </xf>
    <xf numFmtId="178" fontId="147" fillId="25" borderId="72" xfId="606" applyNumberFormat="1" applyFont="1" applyFill="1" applyBorder="1" applyAlignment="1">
      <alignment horizontal="center" vertical="center"/>
    </xf>
    <xf numFmtId="178" fontId="147" fillId="25" borderId="77" xfId="606" applyNumberFormat="1" applyFont="1" applyFill="1" applyBorder="1" applyAlignment="1">
      <alignment horizontal="center" vertical="center"/>
    </xf>
    <xf numFmtId="189" fontId="154" fillId="25" borderId="72" xfId="453" applyNumberFormat="1" applyFont="1" applyFill="1" applyBorder="1" applyAlignment="1">
      <alignment horizontal="center" vertical="center"/>
    </xf>
    <xf numFmtId="189" fontId="154" fillId="25" borderId="77" xfId="453" applyNumberFormat="1" applyFont="1" applyFill="1" applyBorder="1" applyAlignment="1">
      <alignment horizontal="center" vertical="center"/>
    </xf>
    <xf numFmtId="49" fontId="147" fillId="25" borderId="88" xfId="606" quotePrefix="1" applyNumberFormat="1" applyFont="1" applyFill="1" applyBorder="1" applyAlignment="1">
      <alignment horizontal="center" vertical="center"/>
    </xf>
    <xf numFmtId="49" fontId="147" fillId="25" borderId="74" xfId="606" quotePrefix="1" applyNumberFormat="1" applyFont="1" applyFill="1" applyBorder="1" applyAlignment="1">
      <alignment horizontal="center" vertical="center"/>
    </xf>
    <xf numFmtId="49" fontId="147" fillId="25" borderId="83" xfId="606" quotePrefix="1" applyNumberFormat="1" applyFont="1" applyFill="1" applyBorder="1" applyAlignment="1">
      <alignment horizontal="center" vertical="center"/>
    </xf>
    <xf numFmtId="49" fontId="147" fillId="0" borderId="77" xfId="606" quotePrefix="1" applyNumberFormat="1" applyFont="1" applyFill="1" applyBorder="1" applyAlignment="1">
      <alignment horizontal="center" vertical="center"/>
    </xf>
    <xf numFmtId="49" fontId="147" fillId="0" borderId="23" xfId="606" applyNumberFormat="1" applyFont="1" applyFill="1" applyBorder="1" applyAlignment="1">
      <alignment horizontal="left" vertical="center" wrapText="1"/>
    </xf>
    <xf numFmtId="49" fontId="147" fillId="0" borderId="77" xfId="606" applyNumberFormat="1" applyFont="1" applyFill="1" applyBorder="1" applyAlignment="1">
      <alignment horizontal="left" vertical="center" wrapText="1"/>
    </xf>
    <xf numFmtId="188" fontId="147" fillId="25" borderId="23" xfId="456" applyNumberFormat="1" applyFont="1" applyFill="1" applyBorder="1" applyAlignment="1">
      <alignment horizontal="right" vertical="center"/>
    </xf>
    <xf numFmtId="0" fontId="147" fillId="0" borderId="80" xfId="606" quotePrefix="1" applyFont="1" applyFill="1" applyBorder="1" applyAlignment="1">
      <alignment horizontal="center" vertical="center"/>
    </xf>
    <xf numFmtId="0" fontId="147" fillId="0" borderId="87" xfId="606" quotePrefix="1" applyFont="1" applyFill="1" applyBorder="1" applyAlignment="1">
      <alignment horizontal="center" vertical="center"/>
    </xf>
    <xf numFmtId="0" fontId="147" fillId="0" borderId="80" xfId="606" applyFont="1" applyFill="1" applyBorder="1" applyAlignment="1">
      <alignment vertical="center" wrapText="1"/>
    </xf>
    <xf numFmtId="0" fontId="147" fillId="0" borderId="87" xfId="606" applyFont="1" applyFill="1" applyBorder="1" applyAlignment="1">
      <alignment vertical="center" wrapText="1"/>
    </xf>
    <xf numFmtId="167" fontId="156" fillId="25" borderId="71" xfId="606" quotePrefix="1" applyNumberFormat="1" applyFont="1" applyFill="1" applyBorder="1" applyAlignment="1">
      <alignment horizontal="center" vertical="center"/>
    </xf>
    <xf numFmtId="167" fontId="156" fillId="25" borderId="76" xfId="606" quotePrefix="1" applyNumberFormat="1" applyFont="1" applyFill="1" applyBorder="1" applyAlignment="1">
      <alignment horizontal="center" vertical="center"/>
    </xf>
    <xf numFmtId="167" fontId="156" fillId="0" borderId="72" xfId="606" quotePrefix="1" applyNumberFormat="1" applyFont="1" applyFill="1" applyBorder="1" applyAlignment="1">
      <alignment horizontal="center" vertical="center"/>
    </xf>
    <xf numFmtId="167" fontId="156" fillId="0" borderId="15" xfId="606" quotePrefix="1" applyNumberFormat="1" applyFont="1" applyFill="1" applyBorder="1" applyAlignment="1">
      <alignment horizontal="center" vertical="center"/>
    </xf>
    <xf numFmtId="167" fontId="156" fillId="0" borderId="72" xfId="606" applyNumberFormat="1" applyFont="1" applyFill="1" applyBorder="1" applyAlignment="1">
      <alignment horizontal="left" vertical="center"/>
    </xf>
    <xf numFmtId="167" fontId="156" fillId="0" borderId="15" xfId="606" applyNumberFormat="1" applyFont="1" applyFill="1" applyBorder="1" applyAlignment="1">
      <alignment horizontal="left" vertical="center"/>
    </xf>
    <xf numFmtId="178" fontId="156" fillId="25" borderId="72" xfId="606" applyNumberFormat="1" applyFont="1" applyFill="1" applyBorder="1" applyAlignment="1">
      <alignment horizontal="right" vertical="center"/>
    </xf>
    <xf numFmtId="178" fontId="156" fillId="25" borderId="15" xfId="606" applyNumberFormat="1" applyFont="1" applyFill="1" applyBorder="1" applyAlignment="1">
      <alignment horizontal="right" vertical="center"/>
    </xf>
    <xf numFmtId="189" fontId="158" fillId="25" borderId="72" xfId="453" applyNumberFormat="1" applyFont="1" applyFill="1" applyBorder="1" applyAlignment="1">
      <alignment horizontal="right" vertical="center"/>
    </xf>
    <xf numFmtId="189" fontId="158" fillId="25" borderId="15" xfId="453" applyNumberFormat="1" applyFont="1" applyFill="1" applyBorder="1" applyAlignment="1">
      <alignment horizontal="right" vertical="center"/>
    </xf>
    <xf numFmtId="41" fontId="154" fillId="25" borderId="80" xfId="453" applyNumberFormat="1" applyFont="1" applyFill="1" applyBorder="1" applyAlignment="1">
      <alignment horizontal="right" vertical="center"/>
    </xf>
    <xf numFmtId="41" fontId="154" fillId="25" borderId="20" xfId="453" applyNumberFormat="1" applyFont="1" applyFill="1" applyBorder="1" applyAlignment="1">
      <alignment horizontal="right" vertical="center"/>
    </xf>
    <xf numFmtId="167" fontId="147" fillId="25" borderId="71" xfId="606" applyNumberFormat="1" applyFont="1" applyFill="1" applyBorder="1" applyAlignment="1">
      <alignment horizontal="center" vertical="center"/>
    </xf>
    <xf numFmtId="167" fontId="147" fillId="25" borderId="76" xfId="606" applyNumberFormat="1" applyFont="1" applyFill="1" applyBorder="1" applyAlignment="1">
      <alignment horizontal="center" vertical="center"/>
    </xf>
    <xf numFmtId="49" fontId="147" fillId="0" borderId="72" xfId="606" applyNumberFormat="1" applyFont="1" applyFill="1" applyBorder="1" applyAlignment="1">
      <alignment horizontal="left" vertical="center" wrapText="1"/>
    </xf>
    <xf numFmtId="41" fontId="147" fillId="25" borderId="72" xfId="456" applyNumberFormat="1" applyFont="1" applyFill="1" applyBorder="1" applyAlignment="1">
      <alignment horizontal="right" vertical="center"/>
    </xf>
    <xf numFmtId="41" fontId="147" fillId="25" borderId="42" xfId="456" applyNumberFormat="1" applyFont="1" applyFill="1" applyBorder="1" applyAlignment="1">
      <alignment horizontal="right" vertical="center"/>
    </xf>
    <xf numFmtId="41" fontId="147" fillId="25" borderId="77" xfId="456" applyNumberFormat="1" applyFont="1" applyFill="1" applyBorder="1" applyAlignment="1">
      <alignment horizontal="right" vertical="center"/>
    </xf>
    <xf numFmtId="167" fontId="147" fillId="25" borderId="74" xfId="606" applyNumberFormat="1" applyFont="1" applyFill="1" applyBorder="1" applyAlignment="1">
      <alignment horizontal="center" vertical="center"/>
    </xf>
    <xf numFmtId="49" fontId="147" fillId="0" borderId="77" xfId="606" applyNumberFormat="1" applyFont="1" applyFill="1" applyBorder="1" applyAlignment="1">
      <alignment horizontal="left" vertical="center"/>
    </xf>
    <xf numFmtId="167" fontId="147" fillId="25" borderId="90" xfId="606" quotePrefix="1" applyNumberFormat="1" applyFont="1" applyFill="1" applyBorder="1" applyAlignment="1">
      <alignment horizontal="center" vertical="center"/>
    </xf>
    <xf numFmtId="0" fontId="106" fillId="0" borderId="15" xfId="452" applyFont="1" applyFill="1" applyBorder="1" applyAlignment="1">
      <alignment horizontal="center" vertical="center" wrapText="1"/>
    </xf>
    <xf numFmtId="0" fontId="106" fillId="0" borderId="20" xfId="452" applyFont="1" applyFill="1" applyBorder="1" applyAlignment="1">
      <alignment horizontal="center" vertical="center" wrapText="1"/>
    </xf>
    <xf numFmtId="0" fontId="106" fillId="0" borderId="23" xfId="452" applyFont="1" applyFill="1" applyBorder="1" applyAlignment="1">
      <alignment horizontal="center" vertical="center" wrapText="1"/>
    </xf>
    <xf numFmtId="0" fontId="53" fillId="0" borderId="15" xfId="452" applyFont="1" applyFill="1" applyBorder="1" applyAlignment="1">
      <alignment horizontal="center" vertical="center"/>
    </xf>
    <xf numFmtId="0" fontId="53" fillId="0" borderId="20" xfId="452" applyFont="1" applyFill="1" applyBorder="1" applyAlignment="1">
      <alignment horizontal="center" vertical="center"/>
    </xf>
    <xf numFmtId="0" fontId="53" fillId="0" borderId="23" xfId="452" applyFont="1" applyFill="1" applyBorder="1" applyAlignment="1">
      <alignment horizontal="center" vertical="center"/>
    </xf>
    <xf numFmtId="0" fontId="53" fillId="0" borderId="14" xfId="452" applyFont="1" applyFill="1" applyBorder="1" applyAlignment="1">
      <alignment horizontal="center" vertical="center"/>
    </xf>
    <xf numFmtId="0" fontId="53" fillId="0" borderId="35" xfId="452" applyFont="1" applyFill="1" applyBorder="1" applyAlignment="1">
      <alignment horizontal="center" vertical="center"/>
    </xf>
    <xf numFmtId="0" fontId="53" fillId="0" borderId="37" xfId="452" applyFont="1" applyFill="1" applyBorder="1" applyAlignment="1">
      <alignment horizontal="center" vertical="center"/>
    </xf>
    <xf numFmtId="0" fontId="53" fillId="0" borderId="20" xfId="452" applyFont="1" applyFill="1" applyBorder="1" applyAlignment="1">
      <alignment horizontal="center" vertical="center" wrapText="1"/>
    </xf>
    <xf numFmtId="0" fontId="53" fillId="0" borderId="23" xfId="452" applyFont="1" applyFill="1" applyBorder="1" applyAlignment="1">
      <alignment horizontal="center" vertical="center" wrapText="1"/>
    </xf>
    <xf numFmtId="0" fontId="155" fillId="0" borderId="0" xfId="452" applyFont="1" applyFill="1" applyBorder="1" applyAlignment="1">
      <alignment horizontal="center"/>
    </xf>
    <xf numFmtId="0" fontId="53" fillId="0" borderId="42" xfId="452" applyFont="1" applyFill="1" applyBorder="1" applyAlignment="1">
      <alignment horizontal="center" vertical="center"/>
    </xf>
    <xf numFmtId="0" fontId="81" fillId="0" borderId="15" xfId="452" applyFont="1" applyFill="1" applyBorder="1" applyAlignment="1">
      <alignment horizontal="center" vertical="top" wrapText="1"/>
    </xf>
    <xf numFmtId="0" fontId="81" fillId="0" borderId="20" xfId="452" applyFont="1" applyFill="1" applyBorder="1" applyAlignment="1">
      <alignment horizontal="center" vertical="top"/>
    </xf>
    <xf numFmtId="0" fontId="81" fillId="0" borderId="23" xfId="452" applyFont="1" applyFill="1" applyBorder="1" applyAlignment="1">
      <alignment horizontal="center" vertical="top"/>
    </xf>
    <xf numFmtId="0" fontId="81" fillId="0" borderId="15" xfId="452" applyFont="1" applyFill="1" applyBorder="1" applyAlignment="1">
      <alignment horizontal="center" vertical="center"/>
    </xf>
    <xf numFmtId="0" fontId="81" fillId="0" borderId="20" xfId="452" applyFont="1" applyFill="1" applyBorder="1" applyAlignment="1">
      <alignment horizontal="center" vertical="center"/>
    </xf>
    <xf numFmtId="0" fontId="81" fillId="0" borderId="23" xfId="452" applyFont="1" applyFill="1" applyBorder="1" applyAlignment="1">
      <alignment horizontal="center" vertical="center"/>
    </xf>
    <xf numFmtId="192" fontId="53" fillId="0" borderId="15" xfId="452" applyNumberFormat="1" applyFont="1" applyFill="1" applyBorder="1" applyAlignment="1">
      <alignment horizontal="center" vertical="center"/>
    </xf>
    <xf numFmtId="192" fontId="53" fillId="0" borderId="23" xfId="452" applyNumberFormat="1" applyFont="1" applyFill="1" applyBorder="1" applyAlignment="1">
      <alignment horizontal="center" vertical="center"/>
    </xf>
  </cellXfs>
  <cellStyles count="6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6 2" xfId="500"/>
    <cellStyle name="Normalny 16 2 2" xfId="570"/>
    <cellStyle name="Normalny 16 3" xfId="516"/>
    <cellStyle name="Normalny 16 3 2" xfId="584"/>
    <cellStyle name="Normalny 16 4" xfId="539"/>
    <cellStyle name="Normalny 16 5" xfId="609"/>
    <cellStyle name="Normalny 17" xfId="459"/>
    <cellStyle name="Normalny 17 2" xfId="502"/>
    <cellStyle name="Normalny 17 2 2" xfId="571"/>
    <cellStyle name="Normalny 17 3" xfId="517"/>
    <cellStyle name="Normalny 17 3 2" xfId="585"/>
    <cellStyle name="Normalny 17 4" xfId="540"/>
    <cellStyle name="Normalny 17 5" xfId="610"/>
    <cellStyle name="Normalny 18" xfId="457"/>
    <cellStyle name="Normalny 18 2" xfId="501"/>
    <cellStyle name="Normalny 19" xfId="462"/>
    <cellStyle name="Normalny 19 2" xfId="504"/>
    <cellStyle name="Normalny 19 2 2" xfId="573"/>
    <cellStyle name="Normalny 19 3" xfId="519"/>
    <cellStyle name="Normalny 19 3 2" xfId="587"/>
    <cellStyle name="Normalny 19 4" xfId="542"/>
    <cellStyle name="Normalny 19 5" xfId="61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22 2" xfId="524"/>
    <cellStyle name="Normalny 22 2 2" xfId="592"/>
    <cellStyle name="Normalny 22 3" xfId="547"/>
    <cellStyle name="Normalny 22 4" xfId="617"/>
    <cellStyle name="Normalny 23" xfId="480"/>
    <cellStyle name="Normalny 23 2" xfId="556"/>
    <cellStyle name="Normalny 23 3" xfId="626"/>
    <cellStyle name="Normalny 24" xfId="489"/>
    <cellStyle name="Normalny 24 2" xfId="559"/>
    <cellStyle name="Normalny 24 3" xfId="629"/>
    <cellStyle name="Normalny 25" xfId="492"/>
    <cellStyle name="Normalny 25 2" xfId="493"/>
    <cellStyle name="Normalny 25 2 2" xfId="563"/>
    <cellStyle name="Normalny 25 2 3" xfId="633"/>
    <cellStyle name="Normalny 25 3" xfId="562"/>
    <cellStyle name="Normalny 25 4" xfId="632"/>
    <cellStyle name="Normalny 26" xfId="494"/>
    <cellStyle name="Normalny 26 2" xfId="564"/>
    <cellStyle name="Normalny 26 3" xfId="634"/>
    <cellStyle name="Normalny 27" xfId="495"/>
    <cellStyle name="Normalny 27 2" xfId="565"/>
    <cellStyle name="Normalny 27 3" xfId="635"/>
    <cellStyle name="Normalny 28" xfId="496"/>
    <cellStyle name="Normalny 28 2" xfId="566"/>
    <cellStyle name="Normalny 28 3" xfId="636"/>
    <cellStyle name="Normalny 29" xfId="507"/>
    <cellStyle name="Normalny 29 2" xfId="576"/>
    <cellStyle name="Normalny 29 3" xfId="638"/>
    <cellStyle name="Normalny 3" xfId="313"/>
    <cellStyle name="Normalny 3 10" xfId="469"/>
    <cellStyle name="Normalny 3 10 2" xfId="522"/>
    <cellStyle name="Normalny 3 10 2 2" xfId="590"/>
    <cellStyle name="Normalny 3 10 3" xfId="545"/>
    <cellStyle name="Normalny 3 10 4" xfId="615"/>
    <cellStyle name="Normalny 3 11" xfId="472"/>
    <cellStyle name="Normalny 3 11 2" xfId="525"/>
    <cellStyle name="Normalny 3 11 2 2" xfId="593"/>
    <cellStyle name="Normalny 3 11 3" xfId="548"/>
    <cellStyle name="Normalny 3 11 4" xfId="618"/>
    <cellStyle name="Normalny 3 12" xfId="474"/>
    <cellStyle name="Normalny 3 12 2" xfId="527"/>
    <cellStyle name="Normalny 3 12 2 2" xfId="595"/>
    <cellStyle name="Normalny 3 12 3" xfId="550"/>
    <cellStyle name="Normalny 3 12 4" xfId="620"/>
    <cellStyle name="Normalny 3 13" xfId="476"/>
    <cellStyle name="Normalny 3 13 2" xfId="529"/>
    <cellStyle name="Normalny 3 13 2 2" xfId="597"/>
    <cellStyle name="Normalny 3 13 3" xfId="552"/>
    <cellStyle name="Normalny 3 13 4" xfId="622"/>
    <cellStyle name="Normalny 3 14" xfId="478"/>
    <cellStyle name="Normalny 3 14 2" xfId="531"/>
    <cellStyle name="Normalny 3 14 2 2" xfId="599"/>
    <cellStyle name="Normalny 3 14 3" xfId="554"/>
    <cellStyle name="Normalny 3 14 4" xfId="624"/>
    <cellStyle name="Normalny 3 15" xfId="481"/>
    <cellStyle name="Normalny 3 15 2" xfId="557"/>
    <cellStyle name="Normalny 3 15 3" xfId="627"/>
    <cellStyle name="Normalny 3 16" xfId="490"/>
    <cellStyle name="Normalny 3 16 2" xfId="560"/>
    <cellStyle name="Normalny 3 16 3" xfId="630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 9 2" xfId="505"/>
    <cellStyle name="Normalny 3 9 2 2" xfId="574"/>
    <cellStyle name="Normalny 3 9 3" xfId="520"/>
    <cellStyle name="Normalny 3 9 3 2" xfId="588"/>
    <cellStyle name="Normalny 3 9 4" xfId="543"/>
    <cellStyle name="Normalny 3 9 5" xfId="613"/>
    <cellStyle name="Normalny 3_Kopia Operatywka czerwiec 2016 BSE dla BP i PM_TW" xfId="323"/>
    <cellStyle name="Normalny 30" xfId="509"/>
    <cellStyle name="Normalny 31" xfId="510"/>
    <cellStyle name="Normalny 31 2" xfId="578"/>
    <cellStyle name="Normalny 32" xfId="512"/>
    <cellStyle name="Normalny 32 2" xfId="580"/>
    <cellStyle name="Normalny 33" xfId="533"/>
    <cellStyle name="Normalny 33 2" xfId="601"/>
    <cellStyle name="Normalny 34" xfId="534"/>
    <cellStyle name="Normalny 34 2" xfId="602"/>
    <cellStyle name="Normalny 35" xfId="535"/>
    <cellStyle name="Normalny 35 2" xfId="603"/>
    <cellStyle name="Normalny 36" xfId="536"/>
    <cellStyle name="Normalny 36 2" xfId="604"/>
    <cellStyle name="Normalny 37" xfId="605"/>
    <cellStyle name="Normalny 38" xfId="606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7"/>
    <cellStyle name="Normalny_T2-0403" xfId="339"/>
    <cellStyle name="Normalny_T4-0403" xfId="340"/>
    <cellStyle name="Normalny_T4-0403 2" xfId="486"/>
    <cellStyle name="Normalny_T5-0403" xfId="341"/>
    <cellStyle name="Normalny_T60406" xfId="488"/>
    <cellStyle name="Normalny_T6a-0305" xfId="342"/>
    <cellStyle name="Normalny_T7-0305" xfId="343"/>
    <cellStyle name="Normalny_T8-0305" xfId="344"/>
    <cellStyle name="Normalny_T9-0305" xfId="345"/>
    <cellStyle name="Normalny_TABLICA 11_1" xfId="484"/>
    <cellStyle name="Normalny_Tablica12-zob.dz-2010-07 2" xfId="483"/>
    <cellStyle name="Normalny_Tablica13-zob.cz 2010-07" xfId="346"/>
    <cellStyle name="Normalny_Tablica13-zob.cz 2010-07 2" xfId="485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0 2" xfId="530"/>
    <cellStyle name="Procentowy 10 2 2" xfId="598"/>
    <cellStyle name="Procentowy 10 3" xfId="553"/>
    <cellStyle name="Procentowy 10 4" xfId="623"/>
    <cellStyle name="Procentowy 11" xfId="479"/>
    <cellStyle name="Procentowy 11 2" xfId="532"/>
    <cellStyle name="Procentowy 11 2 2" xfId="600"/>
    <cellStyle name="Procentowy 11 3" xfId="555"/>
    <cellStyle name="Procentowy 11 4" xfId="625"/>
    <cellStyle name="Procentowy 12" xfId="482"/>
    <cellStyle name="Procentowy 12 2" xfId="558"/>
    <cellStyle name="Procentowy 12 3" xfId="628"/>
    <cellStyle name="Procentowy 13" xfId="491"/>
    <cellStyle name="Procentowy 13 2" xfId="561"/>
    <cellStyle name="Procentowy 13 3" xfId="631"/>
    <cellStyle name="Procentowy 14" xfId="497"/>
    <cellStyle name="Procentowy 14 2" xfId="567"/>
    <cellStyle name="Procentowy 14 3" xfId="637"/>
    <cellStyle name="Procentowy 15" xfId="508"/>
    <cellStyle name="Procentowy 15 2" xfId="577"/>
    <cellStyle name="Procentowy 15 3" xfId="639"/>
    <cellStyle name="Procentowy 16" xfId="511"/>
    <cellStyle name="Procentowy 16 2" xfId="579"/>
    <cellStyle name="Procentowy 17" xfId="513"/>
    <cellStyle name="Procentowy 17 2" xfId="581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5 2" xfId="503"/>
    <cellStyle name="Procentowy 5 2 2" xfId="572"/>
    <cellStyle name="Procentowy 5 3" xfId="518"/>
    <cellStyle name="Procentowy 5 3 2" xfId="586"/>
    <cellStyle name="Procentowy 5 4" xfId="541"/>
    <cellStyle name="Procentowy 5 5" xfId="611"/>
    <cellStyle name="Procentowy 6" xfId="464"/>
    <cellStyle name="Procentowy 6 2" xfId="506"/>
    <cellStyle name="Procentowy 6 2 2" xfId="575"/>
    <cellStyle name="Procentowy 6 3" xfId="521"/>
    <cellStyle name="Procentowy 6 3 2" xfId="589"/>
    <cellStyle name="Procentowy 6 4" xfId="544"/>
    <cellStyle name="Procentowy 6 5" xfId="614"/>
    <cellStyle name="Procentowy 7" xfId="470"/>
    <cellStyle name="Procentowy 7 2" xfId="523"/>
    <cellStyle name="Procentowy 7 2 2" xfId="591"/>
    <cellStyle name="Procentowy 7 3" xfId="546"/>
    <cellStyle name="Procentowy 7 4" xfId="616"/>
    <cellStyle name="Procentowy 8" xfId="473"/>
    <cellStyle name="Procentowy 8 2" xfId="526"/>
    <cellStyle name="Procentowy 8 2 2" xfId="594"/>
    <cellStyle name="Procentowy 8 3" xfId="549"/>
    <cellStyle name="Procentowy 8 4" xfId="619"/>
    <cellStyle name="Procentowy 9" xfId="475"/>
    <cellStyle name="Procentowy 9 2" xfId="528"/>
    <cellStyle name="Procentowy 9 2 2" xfId="596"/>
    <cellStyle name="Procentowy 9 3" xfId="551"/>
    <cellStyle name="Procentowy 9 4" xfId="621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owy 2 2" xfId="498"/>
    <cellStyle name="Walutowy 2 2 2" xfId="568"/>
    <cellStyle name="Walutowy 2 3" xfId="514"/>
    <cellStyle name="Walutowy 2 3 2" xfId="582"/>
    <cellStyle name="Walutowy 2 4" xfId="537"/>
    <cellStyle name="Walutowy 2 5" xfId="607"/>
    <cellStyle name="Waluty [0]" xfId="440"/>
    <cellStyle name="Waluty [0] 2" xfId="499"/>
    <cellStyle name="Waluty [0] 2 2" xfId="569"/>
    <cellStyle name="Waluty [0] 3" xfId="515"/>
    <cellStyle name="Waluty [0] 3 2" xfId="583"/>
    <cellStyle name="Waluty [0] 4" xfId="538"/>
    <cellStyle name="Waluty [0] 5" xfId="608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I-III</a:t>
            </a:r>
            <a:r>
              <a:rPr lang="pl-PL" baseline="0"/>
              <a:t> </a:t>
            </a:r>
            <a:r>
              <a:rPr lang="pl-PL"/>
              <a:t>2020 r.</a:t>
            </a:r>
          </a:p>
        </c:rich>
      </c:tx>
      <c:layout>
        <c:manualLayout>
          <c:xMode val="edge"/>
          <c:yMode val="edge"/>
          <c:x val="0.2451737451737451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30619483375389E-3"/>
                  <c:y val="-4.34569381249489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I</c:v>
              </c:pt>
              <c:pt idx="1">
                <c:v>II</c:v>
              </c:pt>
              <c:pt idx="2">
                <c:v>III</c:v>
              </c:pt>
            </c:strLit>
          </c:cat>
          <c:val>
            <c:numLit>
              <c:formatCode>#,##0</c:formatCode>
              <c:ptCount val="3"/>
              <c:pt idx="0">
                <c:v>40271.702796490012</c:v>
              </c:pt>
              <c:pt idx="1">
                <c:v>29661.345240980365</c:v>
              </c:pt>
              <c:pt idx="2">
                <c:v>26265.107039939758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49726512"/>
        <c:axId val="349728472"/>
      </c:barChart>
      <c:catAx>
        <c:axId val="34972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7284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9728472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6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532818532815E-2"/>
              <c:y val="0.519031868421291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497265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I-III 2020 r.</a:t>
            </a:r>
          </a:p>
        </c:rich>
      </c:tx>
      <c:layout>
        <c:manualLayout>
          <c:xMode val="edge"/>
          <c:yMode val="edge"/>
          <c:x val="0.12698438044894739"/>
          <c:y val="4.84429065743944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9100412083038366"/>
          <c:w val="0.17283980386044259"/>
          <c:h val="0.3391009189502442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44705439.100899994</c:v>
              </c:pt>
              <c:pt idx="1">
                <c:v>16507584.979979996</c:v>
              </c:pt>
              <c:pt idx="2">
                <c:v>9623352.6534700021</c:v>
              </c:pt>
              <c:pt idx="3">
                <c:v>11190591.210800001</c:v>
              </c:pt>
              <c:pt idx="4">
                <c:v>2252428.2966900002</c:v>
              </c:pt>
              <c:pt idx="5">
                <c:v>2215689.6500999928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I-III 2020 r.</a:t>
            </a:r>
          </a:p>
        </c:rich>
      </c:tx>
      <c:layout>
        <c:manualLayout>
          <c:xMode val="edge"/>
          <c:yMode val="edge"/>
          <c:x val="0.25562717843549299"/>
          <c:y val="4.15224913494809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3564070549156827"/>
          <c:w val="0.18971075985885363"/>
          <c:h val="0.408305188123763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 formatCode="#,##0">
                <c:v>36977.258269999998</c:v>
              </c:pt>
              <c:pt idx="2" formatCode="#,##0">
                <c:v>1125216.7647599999</c:v>
              </c:pt>
              <c:pt idx="3" formatCode="#,##0">
                <c:v>7737775.924520134</c:v>
              </c:pt>
              <c:pt idx="4" formatCode="#,##0">
                <c:v>734649.65304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2019 - 2020</a:t>
            </a:r>
          </a:p>
        </c:rich>
      </c:tx>
      <c:layout>
        <c:manualLayout>
          <c:xMode val="edge"/>
          <c:yMode val="edge"/>
          <c:x val="0.20035280888619042"/>
          <c:y val="3.560835415153937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9366994418961186"/>
          <c:y val="0.19881334444162713"/>
          <c:w val="0.78360867810599721"/>
          <c:h val="0.3955799138125031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I-III 2019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90286.468818159919</c:v>
              </c:pt>
              <c:pt idx="1">
                <c:v>94776.282167559912</c:v>
              </c:pt>
              <c:pt idx="2">
                <c:v>-4489.813349399984</c:v>
              </c:pt>
              <c:pt idx="3">
                <c:v>4489.813349399984</c:v>
              </c:pt>
              <c:pt idx="4">
                <c:v>6654.5009121899939</c:v>
              </c:pt>
              <c:pt idx="5">
                <c:v>-2164.6875627899999</c:v>
              </c:pt>
            </c:numLit>
          </c:val>
        </c:ser>
        <c:ser>
          <c:idx val="1"/>
          <c:order val="1"/>
          <c:tx>
            <c:v>Wykonanie I-III 2020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
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96198.154999999999</c:v>
              </c:pt>
              <c:pt idx="1">
                <c:v>105552.64599999999</c:v>
              </c:pt>
              <c:pt idx="2">
                <c:v>-9354.491</c:v>
              </c:pt>
              <c:pt idx="3">
                <c:v>9354.491</c:v>
              </c:pt>
              <c:pt idx="4">
                <c:v>5147.7060000000001</c:v>
              </c:pt>
              <c:pt idx="5">
                <c:v>4206.7849999999999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989072"/>
        <c:axId val="663987504"/>
      </c:barChart>
      <c:catAx>
        <c:axId val="66398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63987504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66398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31737346101231E-2"/>
              <c:y val="0.31750772993138465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639890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680" b="0" i="0" kern="1100" spc="0" baseline="0"/>
            </a:pPr>
            <a:endParaRPr lang="pl-PL"/>
          </a:p>
        </c:txPr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I-III 2020 r.</a:t>
            </a:r>
          </a:p>
        </c:rich>
      </c:tx>
      <c:layout>
        <c:manualLayout>
          <c:xMode val="edge"/>
          <c:yMode val="edge"/>
          <c:x val="0.21063012792692251"/>
          <c:y val="3.303303303303303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61934.671549809973</c:v>
              </c:pt>
              <c:pt idx="1">
                <c:v>6278.0299592799956</c:v>
              </c:pt>
              <c:pt idx="2">
                <c:v>19695.850402149852</c:v>
              </c:pt>
              <c:pt idx="3">
                <c:v>2823.955261359999</c:v>
              </c:pt>
              <c:pt idx="4">
                <c:v>5822.8271226300003</c:v>
              </c:pt>
              <c:pt idx="5">
                <c:v>7022.9726063799999</c:v>
              </c:pt>
              <c:pt idx="6">
                <c:v>1974.338867410004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I-III 2020 r.</a:t>
            </a:r>
          </a:p>
        </c:rich>
      </c:tx>
      <c:layout>
        <c:manualLayout>
          <c:xMode val="edge"/>
          <c:yMode val="edge"/>
          <c:x val="0.26510762178119546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I</c:v>
              </c:pt>
              <c:pt idx="1">
                <c:v>II</c:v>
              </c:pt>
              <c:pt idx="2">
                <c:v>III</c:v>
              </c:pt>
            </c:strLit>
          </c:cat>
          <c:val>
            <c:numLit>
              <c:formatCode>#,##0</c:formatCode>
              <c:ptCount val="3"/>
              <c:pt idx="0" formatCode="#\ ##0&quot; &quot;">
                <c:v>36844.986274309995</c:v>
              </c:pt>
              <c:pt idx="1">
                <c:v>36400.102276509933</c:v>
              </c:pt>
              <c:pt idx="2">
                <c:v>32307.557218199901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49729648"/>
        <c:axId val="349730432"/>
      </c:barChart>
      <c:catAx>
        <c:axId val="34972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7304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9730432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8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19298245612E-2"/>
              <c:y val="0.498270622746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49729648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</a:t>
            </a:r>
            <a:r>
              <a:rPr lang="pl-PL" baseline="0"/>
              <a:t> </a:t>
            </a:r>
            <a:r>
              <a:rPr lang="pl-PL"/>
              <a:t>budżetu państwa w I-III 2020 r. 
(w skali miesiąca)</a:t>
            </a:r>
          </a:p>
        </c:rich>
      </c:tx>
      <c:layout>
        <c:manualLayout>
          <c:xMode val="edge"/>
          <c:yMode val="edge"/>
          <c:x val="0.19808306709265175"/>
          <c:y val="3.7931034482758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1927288396063E-16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I</c:v>
              </c:pt>
              <c:pt idx="1">
                <c:v>II</c:v>
              </c:pt>
              <c:pt idx="2">
                <c:v>III</c:v>
              </c:pt>
            </c:strLit>
          </c:cat>
          <c:val>
            <c:numLit>
              <c:formatCode>#,##0</c:formatCode>
              <c:ptCount val="3"/>
              <c:pt idx="0">
                <c:v>3426.7165221800169</c:v>
              </c:pt>
              <c:pt idx="1">
                <c:v>-6738.7570355295684</c:v>
              </c:pt>
              <c:pt idx="2">
                <c:v>-6042.4501782601437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349725336"/>
        <c:axId val="349730040"/>
      </c:barChart>
      <c:catAx>
        <c:axId val="34972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730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730040"/>
        <c:scaling>
          <c:orientation val="minMax"/>
          <c:max val="35000"/>
          <c:min val="-15000"/>
        </c:scaling>
        <c:delete val="0"/>
        <c:axPos val="l"/>
        <c:majorGridlines>
          <c:spPr>
            <a:ln w="3175">
              <a:solidFill>
                <a:srgbClr val="000000">
                  <a:alpha val="42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93610223641E-2"/>
              <c:y val="0.596551724137931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4972533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I-III</a:t>
            </a:r>
            <a:r>
              <a:rPr lang="pl-PL" baseline="0"/>
              <a:t> </a:t>
            </a:r>
            <a:r>
              <a:rPr lang="pl-PL"/>
              <a:t>2020 r.</a:t>
            </a:r>
          </a:p>
        </c:rich>
      </c:tx>
      <c:layout>
        <c:manualLayout>
          <c:xMode val="edge"/>
          <c:yMode val="edge"/>
          <c:x val="0.12938619514665928"/>
          <c:y val="3.806228373702422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cat>
            <c:strLit>
              <c:ptCount val="3"/>
              <c:pt idx="0">
                <c:v>I</c:v>
              </c:pt>
              <c:pt idx="1">
                <c:v>II</c:v>
              </c:pt>
              <c:pt idx="2">
                <c:v>III</c:v>
              </c:pt>
            </c:strLit>
          </c:cat>
          <c:val>
            <c:numLit>
              <c:formatCode>#,##0</c:formatCode>
              <c:ptCount val="3"/>
              <c:pt idx="0">
                <c:v>36844.986274309995</c:v>
              </c:pt>
              <c:pt idx="1">
                <c:v>36400.102276509933</c:v>
              </c:pt>
              <c:pt idx="2">
                <c:v>32307.557218199901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25400">
              <a:noFill/>
              <a:prstDash val="solid"/>
            </a:ln>
          </c:spPr>
          <c:invertIfNegative val="0"/>
          <c:cat>
            <c:strLit>
              <c:ptCount val="3"/>
              <c:pt idx="0">
                <c:v>I</c:v>
              </c:pt>
              <c:pt idx="1">
                <c:v>II</c:v>
              </c:pt>
              <c:pt idx="2">
                <c:v>III</c:v>
              </c:pt>
            </c:strLit>
          </c:cat>
          <c:val>
            <c:numLit>
              <c:formatCode>#,##0</c:formatCode>
              <c:ptCount val="3"/>
              <c:pt idx="0">
                <c:v>40271.702796490012</c:v>
              </c:pt>
              <c:pt idx="1">
                <c:v>29661.345240980365</c:v>
              </c:pt>
              <c:pt idx="2">
                <c:v>26265.107039939758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349732000"/>
        <c:axId val="349724552"/>
      </c:barChart>
      <c:catAx>
        <c:axId val="34973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97245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972455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>
                  <a:alpha val="43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01754385963E-2"/>
              <c:y val="0.477509377071810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49732000"/>
        <c:crosses val="autoZero"/>
        <c:crossBetween val="between"/>
      </c:valAx>
      <c:dTable>
        <c:showHorzBorder val="1"/>
        <c:showVertBorder val="1"/>
        <c:showOutline val="0"/>
        <c:showKeys val="1"/>
      </c:dTable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</a:t>
            </a:r>
            <a:r>
              <a:rPr lang="pl-PL" baseline="0"/>
              <a:t>III </a:t>
            </a:r>
            <a:r>
              <a:rPr lang="pl-PL"/>
              <a:t>2020 r.</a:t>
            </a:r>
          </a:p>
        </c:rich>
      </c:tx>
      <c:layout>
        <c:manualLayout>
          <c:xMode val="edge"/>
          <c:yMode val="edge"/>
          <c:x val="0.31992397502036385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170580110873702E-3"/>
                  <c:y val="-1.990044365915869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95356925263551E-3"/>
                  <c:y val="-2.035840365968326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25275288864754E-3"/>
                  <c:y val="7.81843446039833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390038.73300000001</c:v>
              </c:pt>
              <c:pt idx="1">
                <c:v>42959.550999999999</c:v>
              </c:pt>
              <c:pt idx="2">
                <c:v>2341.7159999999999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867080388248745E-3"/>
                  <c:y val="6.0552720251178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497087698302325E-3"/>
                  <c:y val="6.68059558947040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72619548826276E-3"/>
                  <c:y val="9.38380857438509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86495.085891939991</c:v>
              </c:pt>
              <c:pt idx="1">
                <c:v>9634.6196005901347</c:v>
              </c:pt>
              <c:pt idx="2">
                <c:v>68.449584880000003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989856"/>
        <c:axId val="663992208"/>
      </c:barChart>
      <c:catAx>
        <c:axId val="66398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63992208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66399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>
                  <a:alpha val="43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049808429116E-2"/>
              <c:y val="0.39446439437284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6398985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441146006173E-2"/>
          <c:y val="0.79357545704710786"/>
          <c:w val="0.19157128347462316"/>
          <c:h val="0.155709705836943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I-III 2020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4254827056"/>
          <c:y val="1.73010380622837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
</c:v>
          </c:tx>
          <c:spPr>
            <a:solidFill>
              <a:srgbClr val="0000FF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476291967725483E-3"/>
                  <c:y val="5.69035444276562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401827433161968E-3"/>
                  <c:y val="-5.134154384450187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71682336177155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238145983861995E-3"/>
                  <c:y val="-4.306913759255650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174103849262499E-3"/>
                  <c:y val="2.94465146258143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4.66352356587548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199108826250393E-3"/>
                  <c:y val="-3.35816481362912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2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2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235893.97099999999</c:v>
              </c:pt>
              <c:pt idx="1">
                <c:v>26270.074000000001</c:v>
              </c:pt>
              <c:pt idx="2">
                <c:v>87714.67</c:v>
              </c:pt>
              <c:pt idx="3">
                <c:v>24058.053</c:v>
              </c:pt>
              <c:pt idx="4">
                <c:v>27599.9</c:v>
              </c:pt>
              <c:pt idx="5">
                <c:v>23327.65</c:v>
              </c:pt>
              <c:pt idx="6">
                <c:v>10475.682000000001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174241833632206E-2"/>
                  <c:y val="8.177351533480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8961844062159668E-3"/>
                  <c:y val="6.01872640027108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525476327099412E-2"/>
                  <c:y val="8.87716685381362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7490895038235E-2"/>
                  <c:y val="9.93801150350074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320636644689845E-2"/>
                  <c:y val="1.05387075664814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5912369866382E-2"/>
                  <c:y val="1.01880876066432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1896339015904498E-3"/>
                  <c:y val="7.81063952967998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61934.671549809973</c:v>
              </c:pt>
              <c:pt idx="1">
                <c:v>6278.0299592799956</c:v>
              </c:pt>
              <c:pt idx="2">
                <c:v>19695.850402149852</c:v>
              </c:pt>
              <c:pt idx="3">
                <c:v>2823.955261359999</c:v>
              </c:pt>
              <c:pt idx="4">
                <c:v>5822.8271226300003</c:v>
              </c:pt>
              <c:pt idx="5">
                <c:v>7022.9726063799999</c:v>
              </c:pt>
              <c:pt idx="6">
                <c:v>1974.338867410004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986328"/>
        <c:axId val="663986720"/>
      </c:barChart>
      <c:catAx>
        <c:axId val="663986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63986720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663986720"/>
        <c:scaling>
          <c:orientation val="minMax"/>
          <c:max val="300000"/>
        </c:scaling>
        <c:delete val="0"/>
        <c:axPos val="l"/>
        <c:majorGridlines>
          <c:spPr>
            <a:ln w="3175">
              <a:solidFill>
                <a:srgbClr val="000000">
                  <a:alpha val="42000"/>
                </a:srgb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900990099011E-3"/>
              <c:y val="0.359862318248281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663986328"/>
        <c:crosses val="autoZero"/>
        <c:crossBetween val="between"/>
      </c:valAx>
      <c:spPr>
        <a:solidFill>
          <a:srgbClr val="FFFFFF"/>
        </a:solidFill>
        <a:ln w="25400">
          <a:solidFill>
            <a:srgbClr val="000000">
              <a:alpha val="56000"/>
            </a:srgbClr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15503755104"/>
          <c:y val="0.21453323524870807"/>
          <c:w val="0.19050170213871787"/>
          <c:h val="0.1446766386035655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I-III 2020 r.</a:t>
            </a:r>
          </a:p>
        </c:rich>
      </c:tx>
      <c:layout>
        <c:manualLayout>
          <c:xMode val="edge"/>
          <c:yMode val="edge"/>
          <c:x val="0.26260504201680673"/>
          <c:y val="3.41296928327645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47706277.480000004</c:v>
              </c:pt>
              <c:pt idx="1">
                <c:v>210228722.51999998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I-III 2020 r.</a:t>
            </a:r>
          </a:p>
        </c:rich>
      </c:tx>
      <c:layout>
        <c:manualLayout>
          <c:xMode val="edge"/>
          <c:yMode val="edge"/>
          <c:x val="0.26422806905234403"/>
          <c:y val="3.38461538461538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3123669976.4500008</c:v>
              </c:pt>
              <c:pt idx="1">
                <c:v>19610479023.549999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I-III 2020 r.</a:t>
            </a:r>
          </a:p>
        </c:rich>
      </c:tx>
      <c:layout>
        <c:manualLayout>
          <c:xMode val="edge"/>
          <c:yMode val="edge"/>
          <c:x val="0.16598360655737704"/>
          <c:y val="4.848484848484848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86495085.891939998</c:v>
              </c:pt>
              <c:pt idx="1">
                <c:v>9634619.600590134</c:v>
              </c:pt>
              <c:pt idx="2">
                <c:v>68449.584880000009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90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90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41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91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88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47625" cy="47625"/>
    <xdr:pic>
      <xdr:nvPicPr>
        <xdr:cNvPr id="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25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598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418</xdr:row>
      <xdr:rowOff>0</xdr:rowOff>
    </xdr:from>
    <xdr:to>
      <xdr:col>13</xdr:col>
      <xdr:colOff>47625</xdr:colOff>
      <xdr:row>418</xdr:row>
      <xdr:rowOff>47625</xdr:rowOff>
    </xdr:to>
    <xdr:pic>
      <xdr:nvPicPr>
        <xdr:cNvPr id="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4700" y="9398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0</xdr:col>
      <xdr:colOff>47625</xdr:colOff>
      <xdr:row>422</xdr:row>
      <xdr:rowOff>47625</xdr:rowOff>
    </xdr:to>
    <xdr:pic>
      <xdr:nvPicPr>
        <xdr:cNvPr id="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432</xdr:row>
      <xdr:rowOff>0</xdr:rowOff>
    </xdr:from>
    <xdr:to>
      <xdr:col>13</xdr:col>
      <xdr:colOff>47625</xdr:colOff>
      <xdr:row>432</xdr:row>
      <xdr:rowOff>47625</xdr:rowOff>
    </xdr:to>
    <xdr:pic>
      <xdr:nvPicPr>
        <xdr:cNvPr id="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435</xdr:row>
      <xdr:rowOff>0</xdr:rowOff>
    </xdr:from>
    <xdr:to>
      <xdr:col>5</xdr:col>
      <xdr:colOff>47625</xdr:colOff>
      <xdr:row>435</xdr:row>
      <xdr:rowOff>47625</xdr:rowOff>
    </xdr:to>
    <xdr:pic>
      <xdr:nvPicPr>
        <xdr:cNvPr id="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97555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432</xdr:row>
      <xdr:rowOff>0</xdr:rowOff>
    </xdr:from>
    <xdr:to>
      <xdr:col>8</xdr:col>
      <xdr:colOff>47625</xdr:colOff>
      <xdr:row>432</xdr:row>
      <xdr:rowOff>47625</xdr:rowOff>
    </xdr:to>
    <xdr:pic>
      <xdr:nvPicPr>
        <xdr:cNvPr id="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6983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422</xdr:row>
      <xdr:rowOff>0</xdr:rowOff>
    </xdr:from>
    <xdr:to>
      <xdr:col>13</xdr:col>
      <xdr:colOff>47625</xdr:colOff>
      <xdr:row>422</xdr:row>
      <xdr:rowOff>47625</xdr:rowOff>
    </xdr:to>
    <xdr:pic>
      <xdr:nvPicPr>
        <xdr:cNvPr id="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424</xdr:row>
      <xdr:rowOff>0</xdr:rowOff>
    </xdr:from>
    <xdr:to>
      <xdr:col>13</xdr:col>
      <xdr:colOff>47625</xdr:colOff>
      <xdr:row>424</xdr:row>
      <xdr:rowOff>47625</xdr:rowOff>
    </xdr:to>
    <xdr:pic>
      <xdr:nvPicPr>
        <xdr:cNvPr id="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545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422</xdr:row>
      <xdr:rowOff>0</xdr:rowOff>
    </xdr:from>
    <xdr:to>
      <xdr:col>13</xdr:col>
      <xdr:colOff>47625</xdr:colOff>
      <xdr:row>422</xdr:row>
      <xdr:rowOff>47625</xdr:rowOff>
    </xdr:to>
    <xdr:pic>
      <xdr:nvPicPr>
        <xdr:cNvPr id="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420</xdr:row>
      <xdr:rowOff>0</xdr:rowOff>
    </xdr:from>
    <xdr:to>
      <xdr:col>13</xdr:col>
      <xdr:colOff>47625</xdr:colOff>
      <xdr:row>420</xdr:row>
      <xdr:rowOff>47625</xdr:rowOff>
    </xdr:to>
    <xdr:pic>
      <xdr:nvPicPr>
        <xdr:cNvPr id="1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440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422</xdr:row>
      <xdr:rowOff>0</xdr:rowOff>
    </xdr:from>
    <xdr:to>
      <xdr:col>13</xdr:col>
      <xdr:colOff>47625</xdr:colOff>
      <xdr:row>422</xdr:row>
      <xdr:rowOff>47625</xdr:rowOff>
    </xdr:to>
    <xdr:pic>
      <xdr:nvPicPr>
        <xdr:cNvPr id="1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423</xdr:row>
      <xdr:rowOff>0</xdr:rowOff>
    </xdr:from>
    <xdr:to>
      <xdr:col>13</xdr:col>
      <xdr:colOff>47625</xdr:colOff>
      <xdr:row>423</xdr:row>
      <xdr:rowOff>47625</xdr:rowOff>
    </xdr:to>
    <xdr:pic>
      <xdr:nvPicPr>
        <xdr:cNvPr id="1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95259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426</xdr:row>
      <xdr:rowOff>0</xdr:rowOff>
    </xdr:from>
    <xdr:to>
      <xdr:col>13</xdr:col>
      <xdr:colOff>47625</xdr:colOff>
      <xdr:row>426</xdr:row>
      <xdr:rowOff>47625</xdr:rowOff>
    </xdr:to>
    <xdr:pic>
      <xdr:nvPicPr>
        <xdr:cNvPr id="1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95840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421</xdr:row>
      <xdr:rowOff>0</xdr:rowOff>
    </xdr:from>
    <xdr:ext cx="47625" cy="47625"/>
    <xdr:pic>
      <xdr:nvPicPr>
        <xdr:cNvPr id="14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668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422</xdr:row>
      <xdr:rowOff>0</xdr:rowOff>
    </xdr:from>
    <xdr:ext cx="47625" cy="47625"/>
    <xdr:pic>
      <xdr:nvPicPr>
        <xdr:cNvPr id="16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422</xdr:row>
      <xdr:rowOff>0</xdr:rowOff>
    </xdr:from>
    <xdr:ext cx="47625" cy="47625"/>
    <xdr:pic>
      <xdr:nvPicPr>
        <xdr:cNvPr id="17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422</xdr:row>
      <xdr:rowOff>0</xdr:rowOff>
    </xdr:from>
    <xdr:to>
      <xdr:col>0</xdr:col>
      <xdr:colOff>47625</xdr:colOff>
      <xdr:row>422</xdr:row>
      <xdr:rowOff>47625</xdr:rowOff>
    </xdr:to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422</xdr:row>
      <xdr:rowOff>0</xdr:rowOff>
    </xdr:from>
    <xdr:to>
      <xdr:col>13</xdr:col>
      <xdr:colOff>47625</xdr:colOff>
      <xdr:row>422</xdr:row>
      <xdr:rowOff>47625</xdr:rowOff>
    </xdr:to>
    <xdr:pic>
      <xdr:nvPicPr>
        <xdr:cNvPr id="23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422</xdr:row>
      <xdr:rowOff>0</xdr:rowOff>
    </xdr:from>
    <xdr:ext cx="47625" cy="47625"/>
    <xdr:pic>
      <xdr:nvPicPr>
        <xdr:cNvPr id="25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2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2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422</xdr:row>
      <xdr:rowOff>0</xdr:rowOff>
    </xdr:from>
    <xdr:to>
      <xdr:col>0</xdr:col>
      <xdr:colOff>47625</xdr:colOff>
      <xdr:row>422</xdr:row>
      <xdr:rowOff>47625</xdr:rowOff>
    </xdr:to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64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Normal="100" workbookViewId="0">
      <selection activeCell="Y27" sqref="Y27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246" t="s">
        <v>465</v>
      </c>
      <c r="B9" s="246"/>
      <c r="C9" s="246"/>
    </row>
    <row r="16" spans="1:13" ht="20.45" customHeight="1">
      <c r="B16" s="1532" t="s">
        <v>466</v>
      </c>
      <c r="C16" s="1532"/>
      <c r="D16" s="1532"/>
      <c r="E16" s="1532"/>
      <c r="F16" s="1532"/>
      <c r="G16" s="1532"/>
      <c r="H16" s="1532"/>
      <c r="I16" s="1532"/>
      <c r="J16" s="1532"/>
      <c r="K16" s="1532"/>
      <c r="L16" s="1532"/>
      <c r="M16" s="1532"/>
    </row>
    <row r="17" spans="2:13"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</row>
    <row r="18" spans="2:13" ht="20.45" customHeight="1">
      <c r="B18" s="1533" t="s">
        <v>745</v>
      </c>
      <c r="C18" s="1533"/>
      <c r="D18" s="1533"/>
      <c r="E18" s="1533"/>
      <c r="F18" s="1533"/>
      <c r="G18" s="1533"/>
      <c r="H18" s="1533"/>
      <c r="I18" s="1533"/>
      <c r="J18" s="1533"/>
      <c r="K18" s="1533"/>
      <c r="L18" s="1533"/>
      <c r="M18" s="1533"/>
    </row>
    <row r="30" spans="2:13" ht="14.25">
      <c r="C30" s="660"/>
      <c r="D30" s="661"/>
      <c r="E30" s="661"/>
      <c r="F30" s="661"/>
      <c r="G30" s="661"/>
      <c r="H30" s="661"/>
    </row>
    <row r="34" spans="1:14" s="248" customFormat="1" ht="18">
      <c r="A34" s="1534" t="s">
        <v>744</v>
      </c>
      <c r="B34" s="1534"/>
      <c r="C34" s="1534"/>
      <c r="D34" s="1534"/>
      <c r="E34" s="1534"/>
      <c r="F34" s="1534"/>
      <c r="G34" s="1534"/>
      <c r="H34" s="1534"/>
      <c r="I34" s="1534"/>
      <c r="J34" s="1534"/>
      <c r="K34" s="1534"/>
      <c r="L34" s="1534"/>
      <c r="M34" s="1534"/>
      <c r="N34" s="1534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0"/>
  <sheetViews>
    <sheetView showGridLines="0" zoomScale="90" zoomScaleNormal="90" zoomScaleSheetLayoutView="55" workbookViewId="0">
      <selection activeCell="Q25" sqref="Q25"/>
    </sheetView>
  </sheetViews>
  <sheetFormatPr defaultColWidth="16.28515625" defaultRowHeight="15"/>
  <cols>
    <col min="1" max="1" width="5.42578125" style="943" customWidth="1"/>
    <col min="2" max="2" width="1.42578125" style="943" customWidth="1"/>
    <col min="3" max="3" width="42.5703125" style="943" bestFit="1" customWidth="1"/>
    <col min="4" max="4" width="3.7109375" style="943" customWidth="1"/>
    <col min="5" max="5" width="17.7109375" style="943" customWidth="1"/>
    <col min="6" max="6" width="14.7109375" style="943" customWidth="1"/>
    <col min="7" max="7" width="14.5703125" style="943" customWidth="1"/>
    <col min="8" max="9" width="14.7109375" style="943" customWidth="1"/>
    <col min="10" max="10" width="14.5703125" style="943" customWidth="1"/>
    <col min="11" max="11" width="14.7109375" style="943" customWidth="1"/>
    <col min="12" max="12" width="22.5703125" style="943" bestFit="1" customWidth="1"/>
    <col min="13" max="16384" width="16.28515625" style="943"/>
  </cols>
  <sheetData>
    <row r="1" spans="1:12" ht="16.5" customHeight="1">
      <c r="A1" s="948" t="s">
        <v>348</v>
      </c>
      <c r="B1" s="948"/>
      <c r="C1" s="937"/>
      <c r="D1" s="937"/>
      <c r="E1" s="937"/>
      <c r="F1" s="937"/>
      <c r="G1" s="937"/>
      <c r="H1" s="937"/>
      <c r="I1" s="937"/>
      <c r="J1" s="937"/>
      <c r="K1" s="937"/>
      <c r="L1" s="937"/>
    </row>
    <row r="2" spans="1:12" ht="15" customHeight="1">
      <c r="A2" s="955" t="s">
        <v>349</v>
      </c>
      <c r="B2" s="955"/>
      <c r="C2" s="955"/>
      <c r="D2" s="955"/>
      <c r="E2" s="955"/>
      <c r="F2" s="955"/>
      <c r="G2" s="956"/>
      <c r="H2" s="956"/>
      <c r="I2" s="956"/>
      <c r="J2" s="956"/>
      <c r="K2" s="956"/>
      <c r="L2" s="956"/>
    </row>
    <row r="3" spans="1:12" ht="15" customHeight="1">
      <c r="A3" s="955"/>
      <c r="B3" s="955"/>
      <c r="C3" s="955"/>
      <c r="D3" s="955"/>
      <c r="E3" s="955"/>
      <c r="F3" s="955"/>
      <c r="G3" s="956"/>
      <c r="H3" s="956"/>
      <c r="I3" s="956"/>
      <c r="J3" s="956"/>
      <c r="K3" s="956"/>
      <c r="L3" s="956"/>
    </row>
    <row r="4" spans="1:12" ht="15.2" customHeight="1">
      <c r="A4" s="937"/>
      <c r="B4" s="957"/>
      <c r="C4" s="957"/>
      <c r="D4" s="937"/>
      <c r="E4" s="937"/>
      <c r="F4" s="937"/>
      <c r="G4" s="937"/>
      <c r="H4" s="937"/>
      <c r="I4" s="937"/>
      <c r="J4" s="948"/>
      <c r="K4" s="948"/>
      <c r="L4" s="958" t="s">
        <v>2</v>
      </c>
    </row>
    <row r="5" spans="1:12" ht="15.95" customHeight="1">
      <c r="A5" s="959" t="s">
        <v>4</v>
      </c>
      <c r="B5" s="960" t="s">
        <v>4</v>
      </c>
      <c r="C5" s="960" t="s">
        <v>3</v>
      </c>
      <c r="D5" s="961"/>
      <c r="E5" s="936" t="s">
        <v>4</v>
      </c>
      <c r="F5" s="949" t="s">
        <v>4</v>
      </c>
      <c r="G5" s="934" t="s">
        <v>4</v>
      </c>
      <c r="H5" s="935" t="s">
        <v>4</v>
      </c>
      <c r="I5" s="936" t="s">
        <v>4</v>
      </c>
      <c r="J5" s="935" t="s">
        <v>4</v>
      </c>
      <c r="K5" s="936" t="s">
        <v>4</v>
      </c>
      <c r="L5" s="936" t="s">
        <v>4</v>
      </c>
    </row>
    <row r="6" spans="1:12" ht="15.95" customHeight="1">
      <c r="A6" s="962"/>
      <c r="B6" s="963"/>
      <c r="C6" s="938" t="s">
        <v>751</v>
      </c>
      <c r="D6" s="963"/>
      <c r="E6" s="950"/>
      <c r="F6" s="951" t="s">
        <v>5</v>
      </c>
      <c r="G6" s="939" t="s">
        <v>6</v>
      </c>
      <c r="H6" s="940" t="s">
        <v>7</v>
      </c>
      <c r="I6" s="941" t="s">
        <v>7</v>
      </c>
      <c r="J6" s="940" t="s">
        <v>8</v>
      </c>
      <c r="K6" s="942" t="s">
        <v>9</v>
      </c>
      <c r="L6" s="941" t="s">
        <v>10</v>
      </c>
    </row>
    <row r="7" spans="1:12" ht="15.95" customHeight="1">
      <c r="A7" s="962" t="s">
        <v>4</v>
      </c>
      <c r="B7" s="963"/>
      <c r="C7" s="938" t="s">
        <v>11</v>
      </c>
      <c r="D7" s="937"/>
      <c r="E7" s="942" t="s">
        <v>12</v>
      </c>
      <c r="F7" s="951" t="s">
        <v>13</v>
      </c>
      <c r="G7" s="944" t="s">
        <v>14</v>
      </c>
      <c r="H7" s="940" t="s">
        <v>15</v>
      </c>
      <c r="I7" s="941" t="s">
        <v>16</v>
      </c>
      <c r="J7" s="940" t="s">
        <v>17</v>
      </c>
      <c r="K7" s="941" t="s">
        <v>18</v>
      </c>
      <c r="L7" s="945" t="s">
        <v>19</v>
      </c>
    </row>
    <row r="8" spans="1:12" ht="15.95" customHeight="1">
      <c r="A8" s="964" t="s">
        <v>4</v>
      </c>
      <c r="B8" s="965"/>
      <c r="C8" s="938" t="s">
        <v>704</v>
      </c>
      <c r="D8" s="937"/>
      <c r="E8" s="942" t="s">
        <v>4</v>
      </c>
      <c r="F8" s="951" t="s">
        <v>20</v>
      </c>
      <c r="G8" s="944" t="s">
        <v>21</v>
      </c>
      <c r="H8" s="940" t="s">
        <v>22</v>
      </c>
      <c r="I8" s="941" t="s">
        <v>4</v>
      </c>
      <c r="J8" s="940" t="s">
        <v>23</v>
      </c>
      <c r="K8" s="941" t="s">
        <v>24</v>
      </c>
      <c r="L8" s="941" t="s">
        <v>25</v>
      </c>
    </row>
    <row r="9" spans="1:12" ht="15.95" customHeight="1">
      <c r="A9" s="966" t="s">
        <v>4</v>
      </c>
      <c r="B9" s="967"/>
      <c r="C9" s="938" t="s">
        <v>26</v>
      </c>
      <c r="D9" s="937"/>
      <c r="E9" s="952" t="s">
        <v>4</v>
      </c>
      <c r="F9" s="951" t="s">
        <v>4</v>
      </c>
      <c r="G9" s="944" t="s">
        <v>4</v>
      </c>
      <c r="H9" s="940" t="s">
        <v>27</v>
      </c>
      <c r="I9" s="941"/>
      <c r="J9" s="940" t="s">
        <v>28</v>
      </c>
      <c r="K9" s="941" t="s">
        <v>4</v>
      </c>
      <c r="L9" s="941" t="s">
        <v>29</v>
      </c>
    </row>
    <row r="10" spans="1:12" ht="15.95" customHeight="1">
      <c r="A10" s="962"/>
      <c r="B10" s="963"/>
      <c r="C10" s="938" t="s">
        <v>30</v>
      </c>
      <c r="D10" s="968"/>
      <c r="E10" s="946"/>
      <c r="F10" s="969"/>
      <c r="G10" s="970"/>
      <c r="H10" s="960"/>
      <c r="I10" s="971"/>
      <c r="J10" s="972"/>
      <c r="K10" s="960"/>
      <c r="L10" s="971"/>
    </row>
    <row r="11" spans="1:12" s="981" customFormat="1" ht="9.9499999999999993" customHeight="1">
      <c r="A11" s="973">
        <v>1</v>
      </c>
      <c r="B11" s="974"/>
      <c r="C11" s="974"/>
      <c r="D11" s="974"/>
      <c r="E11" s="975" t="s">
        <v>32</v>
      </c>
      <c r="F11" s="975">
        <v>3</v>
      </c>
      <c r="G11" s="976" t="s">
        <v>34</v>
      </c>
      <c r="H11" s="977" t="s">
        <v>35</v>
      </c>
      <c r="I11" s="978" t="s">
        <v>36</v>
      </c>
      <c r="J11" s="979">
        <v>7</v>
      </c>
      <c r="K11" s="1013">
        <v>8</v>
      </c>
      <c r="L11" s="980">
        <v>9</v>
      </c>
    </row>
    <row r="12" spans="1:12" ht="18.95" customHeight="1">
      <c r="A12" s="982"/>
      <c r="B12" s="983"/>
      <c r="C12" s="984" t="s">
        <v>40</v>
      </c>
      <c r="D12" s="985" t="s">
        <v>41</v>
      </c>
      <c r="E12" s="1086">
        <v>435340000000</v>
      </c>
      <c r="F12" s="1086">
        <v>235893971000</v>
      </c>
      <c r="G12" s="1086">
        <v>26270074000</v>
      </c>
      <c r="H12" s="1086">
        <v>87714670000</v>
      </c>
      <c r="I12" s="1086">
        <v>24058053000</v>
      </c>
      <c r="J12" s="1086">
        <v>27599900000</v>
      </c>
      <c r="K12" s="1086">
        <v>23327650000</v>
      </c>
      <c r="L12" s="1087">
        <v>10475682000</v>
      </c>
    </row>
    <row r="13" spans="1:12" ht="18.95" customHeight="1">
      <c r="A13" s="986"/>
      <c r="B13" s="987"/>
      <c r="C13" s="988"/>
      <c r="D13" s="969" t="s">
        <v>42</v>
      </c>
      <c r="E13" s="1088">
        <v>0</v>
      </c>
      <c r="F13" s="1086">
        <v>0</v>
      </c>
      <c r="G13" s="1086">
        <v>0</v>
      </c>
      <c r="H13" s="1086">
        <v>0</v>
      </c>
      <c r="I13" s="1086">
        <v>0</v>
      </c>
      <c r="J13" s="1086">
        <v>0</v>
      </c>
      <c r="K13" s="1086">
        <v>0</v>
      </c>
      <c r="L13" s="1089">
        <v>0</v>
      </c>
    </row>
    <row r="14" spans="1:12" ht="18.95" customHeight="1">
      <c r="A14" s="986"/>
      <c r="B14" s="987"/>
      <c r="C14" s="953" t="s">
        <v>4</v>
      </c>
      <c r="D14" s="969" t="s">
        <v>43</v>
      </c>
      <c r="E14" s="1088">
        <v>105552645769.02</v>
      </c>
      <c r="F14" s="1086">
        <v>61934671549.810005</v>
      </c>
      <c r="G14" s="1086">
        <v>6278029959.2800007</v>
      </c>
      <c r="H14" s="1086">
        <v>19695850402.149986</v>
      </c>
      <c r="I14" s="1086">
        <v>2823955261.3599997</v>
      </c>
      <c r="J14" s="1086">
        <v>5822827122.6300001</v>
      </c>
      <c r="K14" s="1086">
        <v>7022972606.3800001</v>
      </c>
      <c r="L14" s="1089">
        <v>1974338867.4099996</v>
      </c>
    </row>
    <row r="15" spans="1:12" ht="18.95" customHeight="1">
      <c r="A15" s="986"/>
      <c r="B15" s="987"/>
      <c r="C15" s="988"/>
      <c r="D15" s="969" t="s">
        <v>44</v>
      </c>
      <c r="E15" s="1014">
        <v>0.24246025122667342</v>
      </c>
      <c r="F15" s="1015">
        <v>0.26255300755359284</v>
      </c>
      <c r="G15" s="1015">
        <v>0.23898029214839672</v>
      </c>
      <c r="H15" s="1015">
        <v>0.22454454200363505</v>
      </c>
      <c r="I15" s="1015">
        <v>0.11738087289773615</v>
      </c>
      <c r="J15" s="1015">
        <v>0.21097276159080286</v>
      </c>
      <c r="K15" s="1015">
        <v>0.30105786936875339</v>
      </c>
      <c r="L15" s="1016">
        <v>0.1884687667504607</v>
      </c>
    </row>
    <row r="16" spans="1:12" ht="18.95" customHeight="1">
      <c r="A16" s="989"/>
      <c r="B16" s="990"/>
      <c r="C16" s="991"/>
      <c r="D16" s="969" t="s">
        <v>45</v>
      </c>
      <c r="E16" s="1017">
        <v>0</v>
      </c>
      <c r="F16" s="1018">
        <v>0</v>
      </c>
      <c r="G16" s="1018">
        <v>0</v>
      </c>
      <c r="H16" s="1018">
        <v>0</v>
      </c>
      <c r="I16" s="1018">
        <v>0</v>
      </c>
      <c r="J16" s="1018">
        <v>0</v>
      </c>
      <c r="K16" s="1018">
        <v>0</v>
      </c>
      <c r="L16" s="1019">
        <v>0</v>
      </c>
    </row>
    <row r="17" spans="1:12" ht="18.95" customHeight="1">
      <c r="A17" s="992" t="s">
        <v>350</v>
      </c>
      <c r="B17" s="993" t="s">
        <v>47</v>
      </c>
      <c r="C17" s="994" t="s">
        <v>351</v>
      </c>
      <c r="D17" s="995" t="s">
        <v>41</v>
      </c>
      <c r="E17" s="1090">
        <v>5609137000</v>
      </c>
      <c r="F17" s="1085">
        <v>2660447000</v>
      </c>
      <c r="G17" s="1085">
        <v>1965000</v>
      </c>
      <c r="H17" s="1085">
        <v>1152618000</v>
      </c>
      <c r="I17" s="1085">
        <v>128465000</v>
      </c>
      <c r="J17" s="1085">
        <v>0</v>
      </c>
      <c r="K17" s="1085">
        <v>0</v>
      </c>
      <c r="L17" s="1094">
        <v>1665642000</v>
      </c>
    </row>
    <row r="18" spans="1:12" ht="18.95" customHeight="1">
      <c r="A18" s="996"/>
      <c r="B18" s="993"/>
      <c r="C18" s="994"/>
      <c r="D18" s="997" t="s">
        <v>42</v>
      </c>
      <c r="E18" s="1093">
        <v>0</v>
      </c>
      <c r="F18" s="1085">
        <v>0</v>
      </c>
      <c r="G18" s="1085">
        <v>0</v>
      </c>
      <c r="H18" s="1085">
        <v>0</v>
      </c>
      <c r="I18" s="1085">
        <v>0</v>
      </c>
      <c r="J18" s="1085">
        <v>0</v>
      </c>
      <c r="K18" s="1085">
        <v>0</v>
      </c>
      <c r="L18" s="1094">
        <v>0</v>
      </c>
    </row>
    <row r="19" spans="1:12" ht="18.95" customHeight="1">
      <c r="A19" s="996"/>
      <c r="B19" s="993"/>
      <c r="C19" s="994"/>
      <c r="D19" s="997" t="s">
        <v>43</v>
      </c>
      <c r="E19" s="1093">
        <v>1635642070.4000003</v>
      </c>
      <c r="F19" s="1085">
        <v>436141643.38999993</v>
      </c>
      <c r="G19" s="1085">
        <v>338023.51000000007</v>
      </c>
      <c r="H19" s="1085">
        <v>314523183.52000046</v>
      </c>
      <c r="I19" s="1085">
        <v>6795327.4299999997</v>
      </c>
      <c r="J19" s="1085">
        <v>0</v>
      </c>
      <c r="K19" s="1085">
        <v>0</v>
      </c>
      <c r="L19" s="1094">
        <v>877843892.55000007</v>
      </c>
    </row>
    <row r="20" spans="1:12" ht="18.95" customHeight="1">
      <c r="A20" s="996"/>
      <c r="B20" s="994"/>
      <c r="C20" s="994"/>
      <c r="D20" s="997" t="s">
        <v>44</v>
      </c>
      <c r="E20" s="1020">
        <v>0.29160315934518988</v>
      </c>
      <c r="F20" s="954">
        <v>0.16393547527539543</v>
      </c>
      <c r="G20" s="954">
        <v>0.1720221424936387</v>
      </c>
      <c r="H20" s="954">
        <v>0.27287720955251477</v>
      </c>
      <c r="I20" s="954">
        <v>5.2896333086832989E-2</v>
      </c>
      <c r="J20" s="954">
        <v>0</v>
      </c>
      <c r="K20" s="954">
        <v>0</v>
      </c>
      <c r="L20" s="1021">
        <v>0.52703035379151109</v>
      </c>
    </row>
    <row r="21" spans="1:12" s="1001" customFormat="1" ht="18.95" customHeight="1">
      <c r="A21" s="998"/>
      <c r="B21" s="999"/>
      <c r="C21" s="999"/>
      <c r="D21" s="1000" t="s">
        <v>45</v>
      </c>
      <c r="E21" s="1022">
        <v>0</v>
      </c>
      <c r="F21" s="1023">
        <v>0</v>
      </c>
      <c r="G21" s="1023">
        <v>0</v>
      </c>
      <c r="H21" s="1023">
        <v>0</v>
      </c>
      <c r="I21" s="1023">
        <v>0</v>
      </c>
      <c r="J21" s="1023">
        <v>0</v>
      </c>
      <c r="K21" s="1023">
        <v>0</v>
      </c>
      <c r="L21" s="1024">
        <v>0</v>
      </c>
    </row>
    <row r="22" spans="1:12" ht="18.95" customHeight="1">
      <c r="A22" s="992" t="s">
        <v>352</v>
      </c>
      <c r="B22" s="993" t="s">
        <v>47</v>
      </c>
      <c r="C22" s="994" t="s">
        <v>353</v>
      </c>
      <c r="D22" s="997" t="s">
        <v>41</v>
      </c>
      <c r="E22" s="1090">
        <v>9029000</v>
      </c>
      <c r="F22" s="1085">
        <v>1534000</v>
      </c>
      <c r="G22" s="1085">
        <v>8000</v>
      </c>
      <c r="H22" s="1085">
        <v>1493000</v>
      </c>
      <c r="I22" s="1085">
        <v>0</v>
      </c>
      <c r="J22" s="1085">
        <v>0</v>
      </c>
      <c r="K22" s="1085">
        <v>0</v>
      </c>
      <c r="L22" s="1094">
        <v>5994000</v>
      </c>
    </row>
    <row r="23" spans="1:12" ht="18.95" customHeight="1">
      <c r="A23" s="992"/>
      <c r="B23" s="993"/>
      <c r="C23" s="994"/>
      <c r="D23" s="997" t="s">
        <v>42</v>
      </c>
      <c r="E23" s="1093">
        <v>0</v>
      </c>
      <c r="F23" s="1085">
        <v>0</v>
      </c>
      <c r="G23" s="1085">
        <v>0</v>
      </c>
      <c r="H23" s="1085">
        <v>0</v>
      </c>
      <c r="I23" s="1085">
        <v>0</v>
      </c>
      <c r="J23" s="1085">
        <v>0</v>
      </c>
      <c r="K23" s="1085">
        <v>0</v>
      </c>
      <c r="L23" s="1094">
        <v>0</v>
      </c>
    </row>
    <row r="24" spans="1:12" ht="18.95" customHeight="1">
      <c r="A24" s="992"/>
      <c r="B24" s="993"/>
      <c r="C24" s="994"/>
      <c r="D24" s="997" t="s">
        <v>43</v>
      </c>
      <c r="E24" s="1093">
        <v>387653.18999999994</v>
      </c>
      <c r="F24" s="1085">
        <v>27565.5</v>
      </c>
      <c r="G24" s="1085">
        <v>826.67</v>
      </c>
      <c r="H24" s="1085">
        <v>359261.01999999996</v>
      </c>
      <c r="I24" s="1085">
        <v>0</v>
      </c>
      <c r="J24" s="1085">
        <v>0</v>
      </c>
      <c r="K24" s="1085">
        <v>0</v>
      </c>
      <c r="L24" s="1094">
        <v>0</v>
      </c>
    </row>
    <row r="25" spans="1:12" ht="18.95" customHeight="1">
      <c r="A25" s="992"/>
      <c r="B25" s="994"/>
      <c r="C25" s="994"/>
      <c r="D25" s="997" t="s">
        <v>44</v>
      </c>
      <c r="E25" s="1020">
        <v>4.2934233026913272E-2</v>
      </c>
      <c r="F25" s="954">
        <v>1.7969687092568448E-2</v>
      </c>
      <c r="G25" s="954">
        <v>0.10333374999999999</v>
      </c>
      <c r="H25" s="954">
        <v>0.24063028801071665</v>
      </c>
      <c r="I25" s="954">
        <v>0</v>
      </c>
      <c r="J25" s="954">
        <v>0</v>
      </c>
      <c r="K25" s="954">
        <v>0</v>
      </c>
      <c r="L25" s="1021">
        <v>0</v>
      </c>
    </row>
    <row r="26" spans="1:12" ht="18.95" customHeight="1">
      <c r="A26" s="998"/>
      <c r="B26" s="999"/>
      <c r="C26" s="999"/>
      <c r="D26" s="997" t="s">
        <v>45</v>
      </c>
      <c r="E26" s="1022">
        <v>0</v>
      </c>
      <c r="F26" s="1023">
        <v>0</v>
      </c>
      <c r="G26" s="1023">
        <v>0</v>
      </c>
      <c r="H26" s="1023">
        <v>0</v>
      </c>
      <c r="I26" s="1023">
        <v>0</v>
      </c>
      <c r="J26" s="1023">
        <v>0</v>
      </c>
      <c r="K26" s="1023">
        <v>0</v>
      </c>
      <c r="L26" s="1024">
        <v>0</v>
      </c>
    </row>
    <row r="27" spans="1:12" ht="18.95" customHeight="1">
      <c r="A27" s="992" t="s">
        <v>354</v>
      </c>
      <c r="B27" s="993" t="s">
        <v>47</v>
      </c>
      <c r="C27" s="994" t="s">
        <v>355</v>
      </c>
      <c r="D27" s="995" t="s">
        <v>41</v>
      </c>
      <c r="E27" s="1090">
        <v>123800000</v>
      </c>
      <c r="F27" s="1085">
        <v>5233000</v>
      </c>
      <c r="G27" s="1085">
        <v>1217000</v>
      </c>
      <c r="H27" s="1085">
        <v>40306000</v>
      </c>
      <c r="I27" s="1085">
        <v>452000</v>
      </c>
      <c r="J27" s="1085">
        <v>0</v>
      </c>
      <c r="K27" s="1085">
        <v>0</v>
      </c>
      <c r="L27" s="1094">
        <v>76592000</v>
      </c>
    </row>
    <row r="28" spans="1:12" ht="18.95" customHeight="1">
      <c r="A28" s="992"/>
      <c r="B28" s="993"/>
      <c r="C28" s="994"/>
      <c r="D28" s="997" t="s">
        <v>42</v>
      </c>
      <c r="E28" s="1093">
        <v>0</v>
      </c>
      <c r="F28" s="1085">
        <v>0</v>
      </c>
      <c r="G28" s="1085">
        <v>0</v>
      </c>
      <c r="H28" s="1085">
        <v>0</v>
      </c>
      <c r="I28" s="1085">
        <v>0</v>
      </c>
      <c r="J28" s="1085">
        <v>0</v>
      </c>
      <c r="K28" s="1085">
        <v>0</v>
      </c>
      <c r="L28" s="1094">
        <v>0</v>
      </c>
    </row>
    <row r="29" spans="1:12" ht="18.95" customHeight="1">
      <c r="A29" s="992"/>
      <c r="B29" s="993"/>
      <c r="C29" s="994"/>
      <c r="D29" s="997" t="s">
        <v>43</v>
      </c>
      <c r="E29" s="1093">
        <v>23441160.239999995</v>
      </c>
      <c r="F29" s="1085">
        <v>73318</v>
      </c>
      <c r="G29" s="1085">
        <v>175784.04</v>
      </c>
      <c r="H29" s="1085">
        <v>9555185.5899999943</v>
      </c>
      <c r="I29" s="1085">
        <v>127900</v>
      </c>
      <c r="J29" s="1085">
        <v>0</v>
      </c>
      <c r="K29" s="1085">
        <v>0</v>
      </c>
      <c r="L29" s="1094">
        <v>13508972.610000001</v>
      </c>
    </row>
    <row r="30" spans="1:12" ht="18.95" customHeight="1">
      <c r="A30" s="996"/>
      <c r="B30" s="994"/>
      <c r="C30" s="994"/>
      <c r="D30" s="997" t="s">
        <v>44</v>
      </c>
      <c r="E30" s="1020">
        <v>0.18934701324717282</v>
      </c>
      <c r="F30" s="954">
        <v>1.4010701318555321E-2</v>
      </c>
      <c r="G30" s="954">
        <v>0.14444046014790468</v>
      </c>
      <c r="H30" s="954">
        <v>0.23706608420582528</v>
      </c>
      <c r="I30" s="954">
        <v>0.28296460176991151</v>
      </c>
      <c r="J30" s="954">
        <v>0</v>
      </c>
      <c r="K30" s="954">
        <v>0</v>
      </c>
      <c r="L30" s="1021">
        <v>0.17637576522352205</v>
      </c>
    </row>
    <row r="31" spans="1:12" ht="18.95" customHeight="1">
      <c r="A31" s="998"/>
      <c r="B31" s="999"/>
      <c r="C31" s="999"/>
      <c r="D31" s="1002" t="s">
        <v>45</v>
      </c>
      <c r="E31" s="1022">
        <v>0</v>
      </c>
      <c r="F31" s="1023">
        <v>0</v>
      </c>
      <c r="G31" s="1023">
        <v>0</v>
      </c>
      <c r="H31" s="1023">
        <v>0</v>
      </c>
      <c r="I31" s="1023">
        <v>0</v>
      </c>
      <c r="J31" s="1023">
        <v>0</v>
      </c>
      <c r="K31" s="1023">
        <v>0</v>
      </c>
      <c r="L31" s="1024">
        <v>0</v>
      </c>
    </row>
    <row r="32" spans="1:12" ht="18.95" customHeight="1">
      <c r="A32" s="992" t="s">
        <v>356</v>
      </c>
      <c r="B32" s="993" t="s">
        <v>47</v>
      </c>
      <c r="C32" s="994" t="s">
        <v>357</v>
      </c>
      <c r="D32" s="997" t="s">
        <v>41</v>
      </c>
      <c r="E32" s="1090">
        <v>695479000</v>
      </c>
      <c r="F32" s="1085">
        <v>695479000</v>
      </c>
      <c r="G32" s="1085">
        <v>0</v>
      </c>
      <c r="H32" s="1085">
        <v>0</v>
      </c>
      <c r="I32" s="1085">
        <v>0</v>
      </c>
      <c r="J32" s="1085">
        <v>0</v>
      </c>
      <c r="K32" s="1085">
        <v>0</v>
      </c>
      <c r="L32" s="1094">
        <v>0</v>
      </c>
    </row>
    <row r="33" spans="1:12" ht="18.95" customHeight="1">
      <c r="A33" s="992"/>
      <c r="B33" s="993"/>
      <c r="C33" s="994"/>
      <c r="D33" s="997" t="s">
        <v>42</v>
      </c>
      <c r="E33" s="1093">
        <v>0</v>
      </c>
      <c r="F33" s="1085">
        <v>0</v>
      </c>
      <c r="G33" s="1085">
        <v>0</v>
      </c>
      <c r="H33" s="1085">
        <v>0</v>
      </c>
      <c r="I33" s="1085">
        <v>0</v>
      </c>
      <c r="J33" s="1085">
        <v>0</v>
      </c>
      <c r="K33" s="1085">
        <v>0</v>
      </c>
      <c r="L33" s="1094">
        <v>0</v>
      </c>
    </row>
    <row r="34" spans="1:12" ht="18.95" customHeight="1">
      <c r="A34" s="992"/>
      <c r="B34" s="993"/>
      <c r="C34" s="994"/>
      <c r="D34" s="997" t="s">
        <v>43</v>
      </c>
      <c r="E34" s="1093">
        <v>168156040.22</v>
      </c>
      <c r="F34" s="1085">
        <v>168156040.22</v>
      </c>
      <c r="G34" s="1085">
        <v>0</v>
      </c>
      <c r="H34" s="1085">
        <v>0</v>
      </c>
      <c r="I34" s="1085">
        <v>0</v>
      </c>
      <c r="J34" s="1085">
        <v>0</v>
      </c>
      <c r="K34" s="1085">
        <v>0</v>
      </c>
      <c r="L34" s="1094">
        <v>0</v>
      </c>
    </row>
    <row r="35" spans="1:12" ht="18.95" customHeight="1">
      <c r="A35" s="996"/>
      <c r="B35" s="994"/>
      <c r="C35" s="994"/>
      <c r="D35" s="997" t="s">
        <v>44</v>
      </c>
      <c r="E35" s="1020">
        <v>0.24178449704448302</v>
      </c>
      <c r="F35" s="954">
        <v>0.24178449704448302</v>
      </c>
      <c r="G35" s="954">
        <v>0</v>
      </c>
      <c r="H35" s="954">
        <v>0</v>
      </c>
      <c r="I35" s="954">
        <v>0</v>
      </c>
      <c r="J35" s="954">
        <v>0</v>
      </c>
      <c r="K35" s="954">
        <v>0</v>
      </c>
      <c r="L35" s="1021">
        <v>0</v>
      </c>
    </row>
    <row r="36" spans="1:12" ht="18.95" customHeight="1">
      <c r="A36" s="998"/>
      <c r="B36" s="999"/>
      <c r="C36" s="999"/>
      <c r="D36" s="997" t="s">
        <v>45</v>
      </c>
      <c r="E36" s="1022">
        <v>0</v>
      </c>
      <c r="F36" s="1023">
        <v>0</v>
      </c>
      <c r="G36" s="1023">
        <v>0</v>
      </c>
      <c r="H36" s="1023">
        <v>0</v>
      </c>
      <c r="I36" s="1023">
        <v>0</v>
      </c>
      <c r="J36" s="1023">
        <v>0</v>
      </c>
      <c r="K36" s="1023">
        <v>0</v>
      </c>
      <c r="L36" s="1024">
        <v>0</v>
      </c>
    </row>
    <row r="37" spans="1:12" ht="18.95" customHeight="1">
      <c r="A37" s="992" t="s">
        <v>358</v>
      </c>
      <c r="B37" s="993" t="s">
        <v>47</v>
      </c>
      <c r="C37" s="994" t="s">
        <v>359</v>
      </c>
      <c r="D37" s="995" t="s">
        <v>41</v>
      </c>
      <c r="E37" s="1090">
        <v>818225000</v>
      </c>
      <c r="F37" s="1085">
        <v>120787000</v>
      </c>
      <c r="G37" s="1085">
        <v>155000</v>
      </c>
      <c r="H37" s="1085">
        <v>432023000</v>
      </c>
      <c r="I37" s="1085">
        <v>172066000</v>
      </c>
      <c r="J37" s="1085">
        <v>0</v>
      </c>
      <c r="K37" s="1085">
        <v>0</v>
      </c>
      <c r="L37" s="1094">
        <v>93194000</v>
      </c>
    </row>
    <row r="38" spans="1:12" ht="18.95" customHeight="1">
      <c r="A38" s="992"/>
      <c r="B38" s="993"/>
      <c r="C38" s="994"/>
      <c r="D38" s="997" t="s">
        <v>42</v>
      </c>
      <c r="E38" s="1093">
        <v>0</v>
      </c>
      <c r="F38" s="1085">
        <v>0</v>
      </c>
      <c r="G38" s="1085">
        <v>0</v>
      </c>
      <c r="H38" s="1085">
        <v>0</v>
      </c>
      <c r="I38" s="1085">
        <v>0</v>
      </c>
      <c r="J38" s="1085">
        <v>0</v>
      </c>
      <c r="K38" s="1085">
        <v>0</v>
      </c>
      <c r="L38" s="1094">
        <v>0</v>
      </c>
    </row>
    <row r="39" spans="1:12" ht="18.95" customHeight="1">
      <c r="A39" s="992"/>
      <c r="B39" s="993"/>
      <c r="C39" s="994"/>
      <c r="D39" s="997" t="s">
        <v>43</v>
      </c>
      <c r="E39" s="1093">
        <v>163188743.65999994</v>
      </c>
      <c r="F39" s="1085">
        <v>15019972</v>
      </c>
      <c r="G39" s="1085">
        <v>6186.44</v>
      </c>
      <c r="H39" s="1085">
        <v>96802451.669999942</v>
      </c>
      <c r="I39" s="1085">
        <v>14829964.800000001</v>
      </c>
      <c r="J39" s="1085">
        <v>0</v>
      </c>
      <c r="K39" s="1085">
        <v>0</v>
      </c>
      <c r="L39" s="1094">
        <v>36530168.75</v>
      </c>
    </row>
    <row r="40" spans="1:12" ht="18.95" customHeight="1">
      <c r="A40" s="996"/>
      <c r="B40" s="994"/>
      <c r="C40" s="994"/>
      <c r="D40" s="997" t="s">
        <v>44</v>
      </c>
      <c r="E40" s="1020">
        <v>0.19944238279201923</v>
      </c>
      <c r="F40" s="954">
        <v>0.1243508986894285</v>
      </c>
      <c r="G40" s="954">
        <v>3.9912516129032252E-2</v>
      </c>
      <c r="H40" s="954">
        <v>0.22406781969941403</v>
      </c>
      <c r="I40" s="954">
        <v>8.6187653574791079E-2</v>
      </c>
      <c r="J40" s="954">
        <v>0</v>
      </c>
      <c r="K40" s="954">
        <v>0</v>
      </c>
      <c r="L40" s="1021">
        <v>0.39197983507521944</v>
      </c>
    </row>
    <row r="41" spans="1:12" ht="18.95" customHeight="1">
      <c r="A41" s="998"/>
      <c r="B41" s="999"/>
      <c r="C41" s="999"/>
      <c r="D41" s="1003" t="s">
        <v>45</v>
      </c>
      <c r="E41" s="1022">
        <v>0</v>
      </c>
      <c r="F41" s="1023">
        <v>0</v>
      </c>
      <c r="G41" s="1023">
        <v>0</v>
      </c>
      <c r="H41" s="1023">
        <v>0</v>
      </c>
      <c r="I41" s="1023">
        <v>0</v>
      </c>
      <c r="J41" s="1023">
        <v>0</v>
      </c>
      <c r="K41" s="1023">
        <v>0</v>
      </c>
      <c r="L41" s="1024">
        <v>0</v>
      </c>
    </row>
    <row r="42" spans="1:12" ht="18.75" hidden="1" customHeight="1">
      <c r="A42" s="1004" t="s">
        <v>360</v>
      </c>
      <c r="B42" s="1005" t="s">
        <v>47</v>
      </c>
      <c r="C42" s="1006" t="s">
        <v>361</v>
      </c>
      <c r="D42" s="1007" t="s">
        <v>41</v>
      </c>
      <c r="E42" s="1090">
        <v>0</v>
      </c>
      <c r="F42" s="1091">
        <v>0</v>
      </c>
      <c r="G42" s="1091">
        <v>0</v>
      </c>
      <c r="H42" s="1091">
        <v>0</v>
      </c>
      <c r="I42" s="1091">
        <v>0</v>
      </c>
      <c r="J42" s="1092">
        <v>0</v>
      </c>
      <c r="K42" s="1092">
        <v>0</v>
      </c>
      <c r="L42" s="1095">
        <v>0</v>
      </c>
    </row>
    <row r="43" spans="1:12" ht="18.95" hidden="1" customHeight="1">
      <c r="A43" s="996"/>
      <c r="B43" s="994"/>
      <c r="C43" s="994" t="s">
        <v>362</v>
      </c>
      <c r="D43" s="997" t="s">
        <v>42</v>
      </c>
      <c r="E43" s="1093">
        <v>0</v>
      </c>
      <c r="F43" s="1085">
        <v>0</v>
      </c>
      <c r="G43" s="1085">
        <v>0</v>
      </c>
      <c r="H43" s="1085">
        <v>0</v>
      </c>
      <c r="I43" s="1085">
        <v>0</v>
      </c>
      <c r="J43" s="1085">
        <v>0</v>
      </c>
      <c r="K43" s="1085">
        <v>0</v>
      </c>
      <c r="L43" s="1094">
        <v>0</v>
      </c>
    </row>
    <row r="44" spans="1:12" ht="18.95" hidden="1" customHeight="1">
      <c r="A44" s="996"/>
      <c r="B44" s="994"/>
      <c r="C44" s="994"/>
      <c r="D44" s="997" t="s">
        <v>43</v>
      </c>
      <c r="E44" s="1093">
        <v>0</v>
      </c>
      <c r="F44" s="1085">
        <v>0</v>
      </c>
      <c r="G44" s="1085">
        <v>0</v>
      </c>
      <c r="H44" s="1085">
        <v>0</v>
      </c>
      <c r="I44" s="1085">
        <v>0</v>
      </c>
      <c r="J44" s="1085">
        <v>0</v>
      </c>
      <c r="K44" s="1085">
        <v>0</v>
      </c>
      <c r="L44" s="1094">
        <v>0</v>
      </c>
    </row>
    <row r="45" spans="1:12" ht="18.95" hidden="1" customHeight="1">
      <c r="A45" s="996"/>
      <c r="B45" s="994"/>
      <c r="C45" s="994"/>
      <c r="D45" s="997" t="s">
        <v>44</v>
      </c>
      <c r="E45" s="1020">
        <v>0</v>
      </c>
      <c r="F45" s="954">
        <v>0</v>
      </c>
      <c r="G45" s="954">
        <v>0</v>
      </c>
      <c r="H45" s="954">
        <v>0</v>
      </c>
      <c r="I45" s="954">
        <v>0</v>
      </c>
      <c r="J45" s="954">
        <v>0</v>
      </c>
      <c r="K45" s="954">
        <v>0</v>
      </c>
      <c r="L45" s="1021">
        <v>0</v>
      </c>
    </row>
    <row r="46" spans="1:12" ht="18.95" hidden="1" customHeight="1">
      <c r="A46" s="998"/>
      <c r="B46" s="999"/>
      <c r="C46" s="999"/>
      <c r="D46" s="1000" t="s">
        <v>45</v>
      </c>
      <c r="E46" s="1022">
        <v>0</v>
      </c>
      <c r="F46" s="1023">
        <v>0</v>
      </c>
      <c r="G46" s="1023">
        <v>0</v>
      </c>
      <c r="H46" s="1023">
        <v>0</v>
      </c>
      <c r="I46" s="1023">
        <v>0</v>
      </c>
      <c r="J46" s="1023">
        <v>0</v>
      </c>
      <c r="K46" s="1023">
        <v>0</v>
      </c>
      <c r="L46" s="1024">
        <v>0</v>
      </c>
    </row>
    <row r="47" spans="1:12" ht="18.95" customHeight="1">
      <c r="A47" s="992" t="s">
        <v>363</v>
      </c>
      <c r="B47" s="993" t="s">
        <v>47</v>
      </c>
      <c r="C47" s="994" t="s">
        <v>364</v>
      </c>
      <c r="D47" s="1008" t="s">
        <v>41</v>
      </c>
      <c r="E47" s="1090">
        <v>441474000</v>
      </c>
      <c r="F47" s="1085">
        <v>339891000</v>
      </c>
      <c r="G47" s="1085">
        <v>257000</v>
      </c>
      <c r="H47" s="1085">
        <v>100246000</v>
      </c>
      <c r="I47" s="1085">
        <v>450000</v>
      </c>
      <c r="J47" s="1085">
        <v>0</v>
      </c>
      <c r="K47" s="1085">
        <v>0</v>
      </c>
      <c r="L47" s="1094">
        <v>630000</v>
      </c>
    </row>
    <row r="48" spans="1:12" ht="18.95" customHeight="1">
      <c r="A48" s="992"/>
      <c r="B48" s="993"/>
      <c r="C48" s="994"/>
      <c r="D48" s="997" t="s">
        <v>42</v>
      </c>
      <c r="E48" s="1093">
        <v>0</v>
      </c>
      <c r="F48" s="1085">
        <v>0</v>
      </c>
      <c r="G48" s="1085">
        <v>0</v>
      </c>
      <c r="H48" s="1085">
        <v>0</v>
      </c>
      <c r="I48" s="1085">
        <v>0</v>
      </c>
      <c r="J48" s="1085">
        <v>0</v>
      </c>
      <c r="K48" s="1085">
        <v>0</v>
      </c>
      <c r="L48" s="1094">
        <v>0</v>
      </c>
    </row>
    <row r="49" spans="1:12" ht="18.95" customHeight="1">
      <c r="A49" s="992"/>
      <c r="B49" s="993"/>
      <c r="C49" s="994"/>
      <c r="D49" s="997" t="s">
        <v>43</v>
      </c>
      <c r="E49" s="1093">
        <v>488117494.04000002</v>
      </c>
      <c r="F49" s="1085">
        <v>463984000</v>
      </c>
      <c r="G49" s="1085">
        <v>47046.549999999996</v>
      </c>
      <c r="H49" s="1085">
        <v>24007605.819999974</v>
      </c>
      <c r="I49" s="1085">
        <v>75000</v>
      </c>
      <c r="J49" s="1085">
        <v>0</v>
      </c>
      <c r="K49" s="1085">
        <v>0</v>
      </c>
      <c r="L49" s="1094">
        <v>3841.67</v>
      </c>
    </row>
    <row r="50" spans="1:12" ht="18.95" customHeight="1">
      <c r="A50" s="992"/>
      <c r="B50" s="994"/>
      <c r="C50" s="994"/>
      <c r="D50" s="997" t="s">
        <v>44</v>
      </c>
      <c r="E50" s="1020">
        <v>1.1056540000996662</v>
      </c>
      <c r="F50" s="954">
        <v>1.3650964573936939</v>
      </c>
      <c r="G50" s="954">
        <v>0.18306050583657585</v>
      </c>
      <c r="H50" s="954">
        <v>0.2394869203758751</v>
      </c>
      <c r="I50" s="954">
        <v>0.16666666666666666</v>
      </c>
      <c r="J50" s="954">
        <v>0</v>
      </c>
      <c r="K50" s="954">
        <v>0</v>
      </c>
      <c r="L50" s="1021">
        <v>6.0978888888888888E-3</v>
      </c>
    </row>
    <row r="51" spans="1:12" ht="18.95" customHeight="1">
      <c r="A51" s="998"/>
      <c r="B51" s="999"/>
      <c r="C51" s="999"/>
      <c r="D51" s="1002" t="s">
        <v>45</v>
      </c>
      <c r="E51" s="1022">
        <v>0</v>
      </c>
      <c r="F51" s="1023">
        <v>0</v>
      </c>
      <c r="G51" s="1023">
        <v>0</v>
      </c>
      <c r="H51" s="1023">
        <v>0</v>
      </c>
      <c r="I51" s="1023">
        <v>0</v>
      </c>
      <c r="J51" s="1023">
        <v>0</v>
      </c>
      <c r="K51" s="1023">
        <v>0</v>
      </c>
      <c r="L51" s="1024">
        <v>0</v>
      </c>
    </row>
    <row r="52" spans="1:12" ht="18.95" customHeight="1">
      <c r="A52" s="992" t="s">
        <v>365</v>
      </c>
      <c r="B52" s="993" t="s">
        <v>47</v>
      </c>
      <c r="C52" s="994" t="s">
        <v>366</v>
      </c>
      <c r="D52" s="995" t="s">
        <v>41</v>
      </c>
      <c r="E52" s="1090">
        <v>21000000</v>
      </c>
      <c r="F52" s="1085">
        <v>21000000</v>
      </c>
      <c r="G52" s="1085">
        <v>0</v>
      </c>
      <c r="H52" s="1085">
        <v>0</v>
      </c>
      <c r="I52" s="1085">
        <v>0</v>
      </c>
      <c r="J52" s="1085">
        <v>0</v>
      </c>
      <c r="K52" s="1085">
        <v>0</v>
      </c>
      <c r="L52" s="1094">
        <v>0</v>
      </c>
    </row>
    <row r="53" spans="1:12" ht="18.95" customHeight="1">
      <c r="A53" s="992"/>
      <c r="B53" s="993"/>
      <c r="C53" s="994"/>
      <c r="D53" s="997" t="s">
        <v>42</v>
      </c>
      <c r="E53" s="1093">
        <v>0</v>
      </c>
      <c r="F53" s="1085">
        <v>0</v>
      </c>
      <c r="G53" s="1085">
        <v>0</v>
      </c>
      <c r="H53" s="1085">
        <v>0</v>
      </c>
      <c r="I53" s="1085">
        <v>0</v>
      </c>
      <c r="J53" s="1085">
        <v>0</v>
      </c>
      <c r="K53" s="1085">
        <v>0</v>
      </c>
      <c r="L53" s="1094">
        <v>0</v>
      </c>
    </row>
    <row r="54" spans="1:12" ht="18.95" customHeight="1">
      <c r="A54" s="992"/>
      <c r="B54" s="993"/>
      <c r="C54" s="994"/>
      <c r="D54" s="997" t="s">
        <v>43</v>
      </c>
      <c r="E54" s="1093">
        <v>3839278</v>
      </c>
      <c r="F54" s="1085">
        <v>3839278</v>
      </c>
      <c r="G54" s="1085">
        <v>0</v>
      </c>
      <c r="H54" s="1085">
        <v>0</v>
      </c>
      <c r="I54" s="1085">
        <v>0</v>
      </c>
      <c r="J54" s="1085">
        <v>0</v>
      </c>
      <c r="K54" s="1085">
        <v>0</v>
      </c>
      <c r="L54" s="1094">
        <v>0</v>
      </c>
    </row>
    <row r="55" spans="1:12" ht="18.95" customHeight="1">
      <c r="A55" s="996"/>
      <c r="B55" s="994"/>
      <c r="C55" s="994"/>
      <c r="D55" s="997" t="s">
        <v>44</v>
      </c>
      <c r="E55" s="1020">
        <v>0.1828227619047619</v>
      </c>
      <c r="F55" s="954">
        <v>0.1828227619047619</v>
      </c>
      <c r="G55" s="954">
        <v>0</v>
      </c>
      <c r="H55" s="954">
        <v>0</v>
      </c>
      <c r="I55" s="954">
        <v>0</v>
      </c>
      <c r="J55" s="954">
        <v>0</v>
      </c>
      <c r="K55" s="954">
        <v>0</v>
      </c>
      <c r="L55" s="1021">
        <v>0</v>
      </c>
    </row>
    <row r="56" spans="1:12" ht="18.95" customHeight="1">
      <c r="A56" s="998"/>
      <c r="B56" s="999"/>
      <c r="C56" s="999"/>
      <c r="D56" s="1002" t="s">
        <v>45</v>
      </c>
      <c r="E56" s="1022">
        <v>0</v>
      </c>
      <c r="F56" s="1023">
        <v>0</v>
      </c>
      <c r="G56" s="1023">
        <v>0</v>
      </c>
      <c r="H56" s="1023">
        <v>0</v>
      </c>
      <c r="I56" s="1023">
        <v>0</v>
      </c>
      <c r="J56" s="1023">
        <v>0</v>
      </c>
      <c r="K56" s="1023">
        <v>0</v>
      </c>
      <c r="L56" s="1024">
        <v>0</v>
      </c>
    </row>
    <row r="57" spans="1:12" ht="18.95" customHeight="1">
      <c r="A57" s="992" t="s">
        <v>367</v>
      </c>
      <c r="B57" s="993" t="s">
        <v>47</v>
      </c>
      <c r="C57" s="994" t="s">
        <v>368</v>
      </c>
      <c r="D57" s="997" t="s">
        <v>41</v>
      </c>
      <c r="E57" s="1090">
        <v>13822948000</v>
      </c>
      <c r="F57" s="1085">
        <v>5656158000</v>
      </c>
      <c r="G57" s="1085">
        <v>13135000</v>
      </c>
      <c r="H57" s="1085">
        <v>3747756000</v>
      </c>
      <c r="I57" s="1085">
        <v>3415721000</v>
      </c>
      <c r="J57" s="1085">
        <v>0</v>
      </c>
      <c r="K57" s="1085">
        <v>0</v>
      </c>
      <c r="L57" s="1094">
        <v>990178000</v>
      </c>
    </row>
    <row r="58" spans="1:12" ht="18.95" customHeight="1">
      <c r="A58" s="992"/>
      <c r="B58" s="993"/>
      <c r="C58" s="994"/>
      <c r="D58" s="997" t="s">
        <v>42</v>
      </c>
      <c r="E58" s="1093">
        <v>0</v>
      </c>
      <c r="F58" s="1085">
        <v>0</v>
      </c>
      <c r="G58" s="1085">
        <v>0</v>
      </c>
      <c r="H58" s="1085">
        <v>0</v>
      </c>
      <c r="I58" s="1085">
        <v>0</v>
      </c>
      <c r="J58" s="1085">
        <v>0</v>
      </c>
      <c r="K58" s="1085">
        <v>0</v>
      </c>
      <c r="L58" s="1094">
        <v>0</v>
      </c>
    </row>
    <row r="59" spans="1:12" ht="18.95" customHeight="1">
      <c r="A59" s="992"/>
      <c r="B59" s="993"/>
      <c r="C59" s="994"/>
      <c r="D59" s="997" t="s">
        <v>43</v>
      </c>
      <c r="E59" s="1093">
        <v>1842808029.6499987</v>
      </c>
      <c r="F59" s="1085">
        <v>720396580.63</v>
      </c>
      <c r="G59" s="1085">
        <v>2030667.92</v>
      </c>
      <c r="H59" s="1085">
        <v>657559975.77999878</v>
      </c>
      <c r="I59" s="1085">
        <v>235090641.39999998</v>
      </c>
      <c r="J59" s="1085">
        <v>0</v>
      </c>
      <c r="K59" s="1085">
        <v>0</v>
      </c>
      <c r="L59" s="1094">
        <v>227730163.91999996</v>
      </c>
    </row>
    <row r="60" spans="1:12" ht="18.95" customHeight="1">
      <c r="A60" s="996"/>
      <c r="B60" s="994"/>
      <c r="C60" s="994"/>
      <c r="D60" s="997" t="s">
        <v>44</v>
      </c>
      <c r="E60" s="1020">
        <v>0.13331512421590522</v>
      </c>
      <c r="F60" s="954">
        <v>0.12736500299850181</v>
      </c>
      <c r="G60" s="954">
        <v>0.15459976551199087</v>
      </c>
      <c r="H60" s="954">
        <v>0.17545431873899975</v>
      </c>
      <c r="I60" s="954">
        <v>6.8826066707438918E-2</v>
      </c>
      <c r="J60" s="954">
        <v>0</v>
      </c>
      <c r="K60" s="954">
        <v>0</v>
      </c>
      <c r="L60" s="1021">
        <v>0.22998911702744351</v>
      </c>
    </row>
    <row r="61" spans="1:12" ht="18.95" customHeight="1">
      <c r="A61" s="998"/>
      <c r="B61" s="999"/>
      <c r="C61" s="999"/>
      <c r="D61" s="997" t="s">
        <v>45</v>
      </c>
      <c r="E61" s="1022">
        <v>0</v>
      </c>
      <c r="F61" s="1023">
        <v>0</v>
      </c>
      <c r="G61" s="1023">
        <v>0</v>
      </c>
      <c r="H61" s="1023">
        <v>0</v>
      </c>
      <c r="I61" s="1023">
        <v>0</v>
      </c>
      <c r="J61" s="1023">
        <v>0</v>
      </c>
      <c r="K61" s="1023">
        <v>0</v>
      </c>
      <c r="L61" s="1024">
        <v>0</v>
      </c>
    </row>
    <row r="62" spans="1:12" ht="18.95" customHeight="1">
      <c r="A62" s="992" t="s">
        <v>369</v>
      </c>
      <c r="B62" s="993" t="s">
        <v>47</v>
      </c>
      <c r="C62" s="994" t="s">
        <v>132</v>
      </c>
      <c r="D62" s="995" t="s">
        <v>41</v>
      </c>
      <c r="E62" s="1090">
        <v>58458000</v>
      </c>
      <c r="F62" s="1085">
        <v>55143000</v>
      </c>
      <c r="G62" s="1085">
        <v>10000</v>
      </c>
      <c r="H62" s="1085">
        <v>3105000</v>
      </c>
      <c r="I62" s="1085">
        <v>200000</v>
      </c>
      <c r="J62" s="1085">
        <v>0</v>
      </c>
      <c r="K62" s="1085">
        <v>0</v>
      </c>
      <c r="L62" s="1094">
        <v>0</v>
      </c>
    </row>
    <row r="63" spans="1:12" ht="18.95" customHeight="1">
      <c r="A63" s="992"/>
      <c r="B63" s="993"/>
      <c r="C63" s="994"/>
      <c r="D63" s="997" t="s">
        <v>42</v>
      </c>
      <c r="E63" s="1093">
        <v>0</v>
      </c>
      <c r="F63" s="1085">
        <v>0</v>
      </c>
      <c r="G63" s="1085">
        <v>0</v>
      </c>
      <c r="H63" s="1085">
        <v>0</v>
      </c>
      <c r="I63" s="1085">
        <v>0</v>
      </c>
      <c r="J63" s="1085">
        <v>0</v>
      </c>
      <c r="K63" s="1085">
        <v>0</v>
      </c>
      <c r="L63" s="1094">
        <v>0</v>
      </c>
    </row>
    <row r="64" spans="1:12" ht="18.95" customHeight="1">
      <c r="A64" s="992"/>
      <c r="B64" s="993"/>
      <c r="C64" s="994"/>
      <c r="D64" s="997" t="s">
        <v>43</v>
      </c>
      <c r="E64" s="1093">
        <v>15383141.470000001</v>
      </c>
      <c r="F64" s="1085">
        <v>14471633</v>
      </c>
      <c r="G64" s="1085">
        <v>0</v>
      </c>
      <c r="H64" s="1085">
        <v>869060.17</v>
      </c>
      <c r="I64" s="1085">
        <v>0</v>
      </c>
      <c r="J64" s="1085">
        <v>0</v>
      </c>
      <c r="K64" s="1085">
        <v>0</v>
      </c>
      <c r="L64" s="1094">
        <v>42448.3</v>
      </c>
    </row>
    <row r="65" spans="1:12" ht="18.95" customHeight="1">
      <c r="A65" s="996"/>
      <c r="B65" s="994"/>
      <c r="C65" s="994"/>
      <c r="D65" s="997" t="s">
        <v>44</v>
      </c>
      <c r="E65" s="1020">
        <v>0.26314861045536969</v>
      </c>
      <c r="F65" s="954">
        <v>0.26243826052264113</v>
      </c>
      <c r="G65" s="954">
        <v>0</v>
      </c>
      <c r="H65" s="954">
        <v>0.27989055394524959</v>
      </c>
      <c r="I65" s="954">
        <v>0</v>
      </c>
      <c r="J65" s="954">
        <v>0</v>
      </c>
      <c r="K65" s="954">
        <v>0</v>
      </c>
      <c r="L65" s="1021">
        <v>0</v>
      </c>
    </row>
    <row r="66" spans="1:12" ht="18.95" customHeight="1">
      <c r="A66" s="998"/>
      <c r="B66" s="999"/>
      <c r="C66" s="999"/>
      <c r="D66" s="1002" t="s">
        <v>45</v>
      </c>
      <c r="E66" s="1022">
        <v>0</v>
      </c>
      <c r="F66" s="1023">
        <v>0</v>
      </c>
      <c r="G66" s="1023">
        <v>0</v>
      </c>
      <c r="H66" s="1023">
        <v>0</v>
      </c>
      <c r="I66" s="1023">
        <v>0</v>
      </c>
      <c r="J66" s="1023">
        <v>0</v>
      </c>
      <c r="K66" s="1023">
        <v>0</v>
      </c>
      <c r="L66" s="1024">
        <v>0</v>
      </c>
    </row>
    <row r="67" spans="1:12" ht="18.95" customHeight="1">
      <c r="A67" s="992" t="s">
        <v>370</v>
      </c>
      <c r="B67" s="993" t="s">
        <v>47</v>
      </c>
      <c r="C67" s="994" t="s">
        <v>371</v>
      </c>
      <c r="D67" s="995" t="s">
        <v>41</v>
      </c>
      <c r="E67" s="1090">
        <v>741233000</v>
      </c>
      <c r="F67" s="1085">
        <v>729207000</v>
      </c>
      <c r="G67" s="1085">
        <v>321000</v>
      </c>
      <c r="H67" s="1085">
        <v>11233000</v>
      </c>
      <c r="I67" s="1085">
        <v>472000</v>
      </c>
      <c r="J67" s="1085">
        <v>0</v>
      </c>
      <c r="K67" s="1085">
        <v>0</v>
      </c>
      <c r="L67" s="1094">
        <v>0</v>
      </c>
    </row>
    <row r="68" spans="1:12" ht="18.95" customHeight="1">
      <c r="A68" s="992"/>
      <c r="B68" s="993"/>
      <c r="C68" s="994"/>
      <c r="D68" s="997" t="s">
        <v>42</v>
      </c>
      <c r="E68" s="1093">
        <v>0</v>
      </c>
      <c r="F68" s="1085">
        <v>0</v>
      </c>
      <c r="G68" s="1085">
        <v>0</v>
      </c>
      <c r="H68" s="1085">
        <v>0</v>
      </c>
      <c r="I68" s="1085">
        <v>0</v>
      </c>
      <c r="J68" s="1085">
        <v>0</v>
      </c>
      <c r="K68" s="1085">
        <v>0</v>
      </c>
      <c r="L68" s="1094">
        <v>0</v>
      </c>
    </row>
    <row r="69" spans="1:12" ht="18.95" customHeight="1">
      <c r="A69" s="992"/>
      <c r="B69" s="993"/>
      <c r="C69" s="994"/>
      <c r="D69" s="997" t="s">
        <v>43</v>
      </c>
      <c r="E69" s="1093">
        <v>372263207.44000012</v>
      </c>
      <c r="F69" s="1085">
        <v>365195370.6400001</v>
      </c>
      <c r="G69" s="1085">
        <v>8049.5</v>
      </c>
      <c r="H69" s="1085">
        <v>7059664.2999999998</v>
      </c>
      <c r="I69" s="1085">
        <v>123</v>
      </c>
      <c r="J69" s="1085">
        <v>0</v>
      </c>
      <c r="K69" s="1085">
        <v>0</v>
      </c>
      <c r="L69" s="1094">
        <v>0</v>
      </c>
    </row>
    <row r="70" spans="1:12" ht="18.95" customHeight="1">
      <c r="A70" s="996"/>
      <c r="B70" s="994"/>
      <c r="C70" s="994"/>
      <c r="D70" s="997" t="s">
        <v>44</v>
      </c>
      <c r="E70" s="1020">
        <v>0.50222157869387918</v>
      </c>
      <c r="F70" s="954">
        <v>0.50081166340970407</v>
      </c>
      <c r="G70" s="954">
        <v>2.5076323987538941E-2</v>
      </c>
      <c r="H70" s="954">
        <v>0.6284754117332858</v>
      </c>
      <c r="I70" s="954">
        <v>2.6059322033898305E-4</v>
      </c>
      <c r="J70" s="954">
        <v>0</v>
      </c>
      <c r="K70" s="954">
        <v>0</v>
      </c>
      <c r="L70" s="1021">
        <v>0</v>
      </c>
    </row>
    <row r="71" spans="1:12" ht="18.95" customHeight="1">
      <c r="A71" s="998"/>
      <c r="B71" s="999"/>
      <c r="C71" s="999"/>
      <c r="D71" s="1000" t="s">
        <v>45</v>
      </c>
      <c r="E71" s="1022">
        <v>0</v>
      </c>
      <c r="F71" s="1023">
        <v>0</v>
      </c>
      <c r="G71" s="1023">
        <v>0</v>
      </c>
      <c r="H71" s="1023">
        <v>0</v>
      </c>
      <c r="I71" s="1023">
        <v>0</v>
      </c>
      <c r="J71" s="1023">
        <v>0</v>
      </c>
      <c r="K71" s="1023">
        <v>0</v>
      </c>
      <c r="L71" s="1024">
        <v>0</v>
      </c>
    </row>
    <row r="72" spans="1:12" ht="18.95" customHeight="1">
      <c r="A72" s="1009" t="s">
        <v>372</v>
      </c>
      <c r="B72" s="1005" t="s">
        <v>47</v>
      </c>
      <c r="C72" s="1010" t="s">
        <v>373</v>
      </c>
      <c r="D72" s="1007" t="s">
        <v>41</v>
      </c>
      <c r="E72" s="1090">
        <v>499310000</v>
      </c>
      <c r="F72" s="1085">
        <v>348091000</v>
      </c>
      <c r="G72" s="1085">
        <v>224000</v>
      </c>
      <c r="H72" s="1085">
        <v>131526000</v>
      </c>
      <c r="I72" s="1085">
        <v>2965000</v>
      </c>
      <c r="J72" s="1085">
        <v>0</v>
      </c>
      <c r="K72" s="1085">
        <v>0</v>
      </c>
      <c r="L72" s="1094">
        <v>16504000</v>
      </c>
    </row>
    <row r="73" spans="1:12" ht="18.95" customHeight="1">
      <c r="A73" s="992"/>
      <c r="B73" s="993"/>
      <c r="C73" s="994"/>
      <c r="D73" s="997" t="s">
        <v>42</v>
      </c>
      <c r="E73" s="1093">
        <v>0</v>
      </c>
      <c r="F73" s="1085">
        <v>0</v>
      </c>
      <c r="G73" s="1085">
        <v>0</v>
      </c>
      <c r="H73" s="1085">
        <v>0</v>
      </c>
      <c r="I73" s="1085">
        <v>0</v>
      </c>
      <c r="J73" s="1085">
        <v>0</v>
      </c>
      <c r="K73" s="1085">
        <v>0</v>
      </c>
      <c r="L73" s="1094">
        <v>0</v>
      </c>
    </row>
    <row r="74" spans="1:12" ht="18.95" customHeight="1">
      <c r="A74" s="992"/>
      <c r="B74" s="993"/>
      <c r="C74" s="994"/>
      <c r="D74" s="997" t="s">
        <v>43</v>
      </c>
      <c r="E74" s="1093">
        <v>107121538.84000002</v>
      </c>
      <c r="F74" s="1085">
        <v>79480674.939999998</v>
      </c>
      <c r="G74" s="1085">
        <v>50746.54</v>
      </c>
      <c r="H74" s="1085">
        <v>24485076.130000014</v>
      </c>
      <c r="I74" s="1085">
        <v>179087</v>
      </c>
      <c r="J74" s="1085">
        <v>0</v>
      </c>
      <c r="K74" s="1085">
        <v>0</v>
      </c>
      <c r="L74" s="1094">
        <v>2925954.2300000009</v>
      </c>
    </row>
    <row r="75" spans="1:12" ht="18.95" customHeight="1">
      <c r="A75" s="996"/>
      <c r="B75" s="994"/>
      <c r="C75" s="994" t="s">
        <v>4</v>
      </c>
      <c r="D75" s="997" t="s">
        <v>44</v>
      </c>
      <c r="E75" s="1020">
        <v>0.21453914169553989</v>
      </c>
      <c r="F75" s="954">
        <v>0.22833303630372517</v>
      </c>
      <c r="G75" s="954">
        <v>0.22654705357142857</v>
      </c>
      <c r="H75" s="954">
        <v>0.18616148997156468</v>
      </c>
      <c r="I75" s="954">
        <v>6.0400337268128164E-2</v>
      </c>
      <c r="J75" s="954">
        <v>0</v>
      </c>
      <c r="K75" s="954">
        <v>0</v>
      </c>
      <c r="L75" s="1021">
        <v>0.17728758058652452</v>
      </c>
    </row>
    <row r="76" spans="1:12" ht="18.95" customHeight="1">
      <c r="A76" s="998"/>
      <c r="B76" s="999"/>
      <c r="C76" s="999"/>
      <c r="D76" s="1003" t="s">
        <v>45</v>
      </c>
      <c r="E76" s="1022">
        <v>0</v>
      </c>
      <c r="F76" s="1023">
        <v>0</v>
      </c>
      <c r="G76" s="1023">
        <v>0</v>
      </c>
      <c r="H76" s="1023">
        <v>0</v>
      </c>
      <c r="I76" s="1023">
        <v>0</v>
      </c>
      <c r="J76" s="1023">
        <v>0</v>
      </c>
      <c r="K76" s="1023">
        <v>0</v>
      </c>
      <c r="L76" s="1024">
        <v>0</v>
      </c>
    </row>
    <row r="77" spans="1:12" ht="18.95" customHeight="1">
      <c r="A77" s="992" t="s">
        <v>374</v>
      </c>
      <c r="B77" s="993" t="s">
        <v>47</v>
      </c>
      <c r="C77" s="994" t="s">
        <v>375</v>
      </c>
      <c r="D77" s="1008" t="s">
        <v>41</v>
      </c>
      <c r="E77" s="1090">
        <v>23781000</v>
      </c>
      <c r="F77" s="1085">
        <v>0</v>
      </c>
      <c r="G77" s="1085">
        <v>36000</v>
      </c>
      <c r="H77" s="1085">
        <v>22929000</v>
      </c>
      <c r="I77" s="1085">
        <v>0</v>
      </c>
      <c r="J77" s="1085">
        <v>0</v>
      </c>
      <c r="K77" s="1085">
        <v>0</v>
      </c>
      <c r="L77" s="1094">
        <v>816000</v>
      </c>
    </row>
    <row r="78" spans="1:12" ht="18.95" customHeight="1">
      <c r="A78" s="992"/>
      <c r="B78" s="993"/>
      <c r="C78" s="994"/>
      <c r="D78" s="997" t="s">
        <v>42</v>
      </c>
      <c r="E78" s="1093">
        <v>0</v>
      </c>
      <c r="F78" s="1085">
        <v>0</v>
      </c>
      <c r="G78" s="1085">
        <v>0</v>
      </c>
      <c r="H78" s="1085">
        <v>0</v>
      </c>
      <c r="I78" s="1085">
        <v>0</v>
      </c>
      <c r="J78" s="1085">
        <v>0</v>
      </c>
      <c r="K78" s="1085">
        <v>0</v>
      </c>
      <c r="L78" s="1094">
        <v>0</v>
      </c>
    </row>
    <row r="79" spans="1:12" ht="18.95" customHeight="1">
      <c r="A79" s="992"/>
      <c r="B79" s="993"/>
      <c r="C79" s="994"/>
      <c r="D79" s="997" t="s">
        <v>43</v>
      </c>
      <c r="E79" s="1093">
        <v>5747677.3499999996</v>
      </c>
      <c r="F79" s="1085">
        <v>0</v>
      </c>
      <c r="G79" s="1085">
        <v>1970</v>
      </c>
      <c r="H79" s="1085">
        <v>5580498.9899999993</v>
      </c>
      <c r="I79" s="1085">
        <v>0</v>
      </c>
      <c r="J79" s="1085">
        <v>0</v>
      </c>
      <c r="K79" s="1085">
        <v>0</v>
      </c>
      <c r="L79" s="1094">
        <v>165208.35999999996</v>
      </c>
    </row>
    <row r="80" spans="1:12" ht="18.95" customHeight="1">
      <c r="A80" s="996"/>
      <c r="B80" s="994"/>
      <c r="C80" s="994"/>
      <c r="D80" s="997" t="s">
        <v>44</v>
      </c>
      <c r="E80" s="1020">
        <v>0.24169199571086158</v>
      </c>
      <c r="F80" s="954">
        <v>0</v>
      </c>
      <c r="G80" s="954">
        <v>5.4722222222222221E-2</v>
      </c>
      <c r="H80" s="954">
        <v>0.24338169959440006</v>
      </c>
      <c r="I80" s="954">
        <v>0</v>
      </c>
      <c r="J80" s="954">
        <v>0</v>
      </c>
      <c r="K80" s="954">
        <v>0</v>
      </c>
      <c r="L80" s="1021">
        <v>0.20246122549019602</v>
      </c>
    </row>
    <row r="81" spans="1:12" ht="18.95" customHeight="1">
      <c r="A81" s="998"/>
      <c r="B81" s="999"/>
      <c r="C81" s="999"/>
      <c r="D81" s="997" t="s">
        <v>45</v>
      </c>
      <c r="E81" s="1022">
        <v>0</v>
      </c>
      <c r="F81" s="1023">
        <v>0</v>
      </c>
      <c r="G81" s="1023">
        <v>0</v>
      </c>
      <c r="H81" s="1023">
        <v>0</v>
      </c>
      <c r="I81" s="1023">
        <v>0</v>
      </c>
      <c r="J81" s="1023">
        <v>0</v>
      </c>
      <c r="K81" s="1023">
        <v>0</v>
      </c>
      <c r="L81" s="1024">
        <v>0</v>
      </c>
    </row>
    <row r="82" spans="1:12" ht="18.95" customHeight="1">
      <c r="A82" s="992" t="s">
        <v>376</v>
      </c>
      <c r="B82" s="993" t="s">
        <v>47</v>
      </c>
      <c r="C82" s="994" t="s">
        <v>713</v>
      </c>
      <c r="D82" s="995" t="s">
        <v>41</v>
      </c>
      <c r="E82" s="1090">
        <v>24805553000</v>
      </c>
      <c r="F82" s="1085">
        <v>22647999000</v>
      </c>
      <c r="G82" s="1085">
        <v>70189000</v>
      </c>
      <c r="H82" s="1085">
        <v>906404000</v>
      </c>
      <c r="I82" s="1085">
        <v>737175000</v>
      </c>
      <c r="J82" s="1085">
        <v>0</v>
      </c>
      <c r="K82" s="1085">
        <v>0</v>
      </c>
      <c r="L82" s="1094">
        <v>443786000</v>
      </c>
    </row>
    <row r="83" spans="1:12" ht="18.95" customHeight="1">
      <c r="A83" s="992"/>
      <c r="B83" s="993"/>
      <c r="C83" s="994"/>
      <c r="D83" s="997" t="s">
        <v>42</v>
      </c>
      <c r="E83" s="1093">
        <v>0</v>
      </c>
      <c r="F83" s="1085">
        <v>0</v>
      </c>
      <c r="G83" s="1085">
        <v>0</v>
      </c>
      <c r="H83" s="1085">
        <v>0</v>
      </c>
      <c r="I83" s="1085">
        <v>0</v>
      </c>
      <c r="J83" s="1085">
        <v>0</v>
      </c>
      <c r="K83" s="1085">
        <v>0</v>
      </c>
      <c r="L83" s="1094">
        <v>0</v>
      </c>
    </row>
    <row r="84" spans="1:12" ht="18.95" customHeight="1">
      <c r="A84" s="992"/>
      <c r="B84" s="993"/>
      <c r="C84" s="994"/>
      <c r="D84" s="997" t="s">
        <v>43</v>
      </c>
      <c r="E84" s="1093">
        <v>6343414677.6199999</v>
      </c>
      <c r="F84" s="1085">
        <v>5885197616.3599997</v>
      </c>
      <c r="G84" s="1085">
        <v>15908599.01</v>
      </c>
      <c r="H84" s="1085">
        <v>273580198.18000001</v>
      </c>
      <c r="I84" s="1085">
        <v>89055646.359999999</v>
      </c>
      <c r="J84" s="1085">
        <v>0</v>
      </c>
      <c r="K84" s="1085">
        <v>0</v>
      </c>
      <c r="L84" s="1094">
        <v>79672617.709999993</v>
      </c>
    </row>
    <row r="85" spans="1:12" ht="18.95" customHeight="1">
      <c r="A85" s="996"/>
      <c r="B85" s="994"/>
      <c r="C85" s="994"/>
      <c r="D85" s="997" t="s">
        <v>44</v>
      </c>
      <c r="E85" s="1020">
        <v>0.25572559005719403</v>
      </c>
      <c r="F85" s="954">
        <v>0.25985508107625754</v>
      </c>
      <c r="G85" s="954">
        <v>0.2266537350582</v>
      </c>
      <c r="H85" s="954">
        <v>0.30183030765530605</v>
      </c>
      <c r="I85" s="954">
        <v>0.1208066556245125</v>
      </c>
      <c r="J85" s="954">
        <v>0</v>
      </c>
      <c r="K85" s="954">
        <v>0</v>
      </c>
      <c r="L85" s="1021">
        <v>0.17952936259818919</v>
      </c>
    </row>
    <row r="86" spans="1:12" ht="18.95" customHeight="1">
      <c r="A86" s="998"/>
      <c r="B86" s="999"/>
      <c r="C86" s="999"/>
      <c r="D86" s="1002" t="s">
        <v>45</v>
      </c>
      <c r="E86" s="1022">
        <v>0</v>
      </c>
      <c r="F86" s="1023">
        <v>0</v>
      </c>
      <c r="G86" s="1023">
        <v>0</v>
      </c>
      <c r="H86" s="1023">
        <v>0</v>
      </c>
      <c r="I86" s="1023">
        <v>0</v>
      </c>
      <c r="J86" s="1023">
        <v>0</v>
      </c>
      <c r="K86" s="1023">
        <v>0</v>
      </c>
      <c r="L86" s="1024">
        <v>0</v>
      </c>
    </row>
    <row r="87" spans="1:12" ht="18.95" customHeight="1">
      <c r="A87" s="992" t="s">
        <v>377</v>
      </c>
      <c r="B87" s="993" t="s">
        <v>47</v>
      </c>
      <c r="C87" s="994" t="s">
        <v>83</v>
      </c>
      <c r="D87" s="997" t="s">
        <v>41</v>
      </c>
      <c r="E87" s="1090">
        <v>16039449000</v>
      </c>
      <c r="F87" s="1085">
        <v>838122000</v>
      </c>
      <c r="G87" s="1085">
        <v>394540000</v>
      </c>
      <c r="H87" s="1085">
        <v>13575825000</v>
      </c>
      <c r="I87" s="1085">
        <v>360687000</v>
      </c>
      <c r="J87" s="1085">
        <v>0</v>
      </c>
      <c r="K87" s="1085">
        <v>0</v>
      </c>
      <c r="L87" s="1094">
        <v>870275000</v>
      </c>
    </row>
    <row r="88" spans="1:12" ht="18.95" customHeight="1">
      <c r="A88" s="992"/>
      <c r="B88" s="993"/>
      <c r="C88" s="994"/>
      <c r="D88" s="997" t="s">
        <v>42</v>
      </c>
      <c r="E88" s="1093">
        <v>0</v>
      </c>
      <c r="F88" s="1085">
        <v>0</v>
      </c>
      <c r="G88" s="1085">
        <v>0</v>
      </c>
      <c r="H88" s="1085">
        <v>0</v>
      </c>
      <c r="I88" s="1085">
        <v>0</v>
      </c>
      <c r="J88" s="1085">
        <v>0</v>
      </c>
      <c r="K88" s="1085">
        <v>0</v>
      </c>
      <c r="L88" s="1094">
        <v>0</v>
      </c>
    </row>
    <row r="89" spans="1:12" ht="18.95" customHeight="1">
      <c r="A89" s="992"/>
      <c r="B89" s="993"/>
      <c r="C89" s="994"/>
      <c r="D89" s="997" t="s">
        <v>43</v>
      </c>
      <c r="E89" s="1093">
        <v>4051483085.9099989</v>
      </c>
      <c r="F89" s="1085">
        <v>211865713.65000004</v>
      </c>
      <c r="G89" s="1085">
        <v>79123099.439999968</v>
      </c>
      <c r="H89" s="1085">
        <v>3562192185.5899987</v>
      </c>
      <c r="I89" s="1085">
        <v>24779430.019999996</v>
      </c>
      <c r="J89" s="1085">
        <v>0</v>
      </c>
      <c r="K89" s="1085">
        <v>0</v>
      </c>
      <c r="L89" s="1094">
        <v>173522657.21000001</v>
      </c>
    </row>
    <row r="90" spans="1:12" ht="18.95" customHeight="1">
      <c r="A90" s="992"/>
      <c r="B90" s="994"/>
      <c r="C90" s="994"/>
      <c r="D90" s="997" t="s">
        <v>44</v>
      </c>
      <c r="E90" s="1020">
        <v>0.2525949043455295</v>
      </c>
      <c r="F90" s="954">
        <v>0.25278624549886536</v>
      </c>
      <c r="G90" s="954">
        <v>0.20054519044963748</v>
      </c>
      <c r="H90" s="954">
        <v>0.26239231763741788</v>
      </c>
      <c r="I90" s="954">
        <v>6.870064632215743E-2</v>
      </c>
      <c r="J90" s="954">
        <v>0</v>
      </c>
      <c r="K90" s="954">
        <v>0</v>
      </c>
      <c r="L90" s="1021">
        <v>0.19938830508747235</v>
      </c>
    </row>
    <row r="91" spans="1:12" ht="18.95" customHeight="1">
      <c r="A91" s="998"/>
      <c r="B91" s="999"/>
      <c r="C91" s="999"/>
      <c r="D91" s="1000" t="s">
        <v>45</v>
      </c>
      <c r="E91" s="1022">
        <v>0</v>
      </c>
      <c r="F91" s="1023">
        <v>0</v>
      </c>
      <c r="G91" s="1023">
        <v>0</v>
      </c>
      <c r="H91" s="1023">
        <v>0</v>
      </c>
      <c r="I91" s="1023">
        <v>0</v>
      </c>
      <c r="J91" s="1023">
        <v>0</v>
      </c>
      <c r="K91" s="1023">
        <v>0</v>
      </c>
      <c r="L91" s="1024">
        <v>0</v>
      </c>
    </row>
    <row r="92" spans="1:12" ht="18.95" customHeight="1">
      <c r="A92" s="992" t="s">
        <v>378</v>
      </c>
      <c r="B92" s="993" t="s">
        <v>47</v>
      </c>
      <c r="C92" s="994" t="s">
        <v>379</v>
      </c>
      <c r="D92" s="995" t="s">
        <v>41</v>
      </c>
      <c r="E92" s="1090">
        <v>2774167000</v>
      </c>
      <c r="F92" s="1085">
        <v>8050000</v>
      </c>
      <c r="G92" s="1085">
        <v>137464000</v>
      </c>
      <c r="H92" s="1085">
        <v>2461381000</v>
      </c>
      <c r="I92" s="1085">
        <v>167258000</v>
      </c>
      <c r="J92" s="1085">
        <v>0</v>
      </c>
      <c r="K92" s="1085">
        <v>0</v>
      </c>
      <c r="L92" s="1094">
        <v>14000</v>
      </c>
    </row>
    <row r="93" spans="1:12" ht="18.95" customHeight="1">
      <c r="A93" s="992"/>
      <c r="B93" s="993"/>
      <c r="C93" s="994" t="s">
        <v>380</v>
      </c>
      <c r="D93" s="997" t="s">
        <v>42</v>
      </c>
      <c r="E93" s="1093">
        <v>0</v>
      </c>
      <c r="F93" s="1085">
        <v>0</v>
      </c>
      <c r="G93" s="1085">
        <v>0</v>
      </c>
      <c r="H93" s="1085">
        <v>0</v>
      </c>
      <c r="I93" s="1085">
        <v>0</v>
      </c>
      <c r="J93" s="1085">
        <v>0</v>
      </c>
      <c r="K93" s="1085">
        <v>0</v>
      </c>
      <c r="L93" s="1094">
        <v>0</v>
      </c>
    </row>
    <row r="94" spans="1:12" ht="18.95" customHeight="1">
      <c r="A94" s="992"/>
      <c r="B94" s="993"/>
      <c r="C94" s="994" t="s">
        <v>381</v>
      </c>
      <c r="D94" s="997" t="s">
        <v>43</v>
      </c>
      <c r="E94" s="1093">
        <v>652468675.56999993</v>
      </c>
      <c r="F94" s="1085">
        <v>56166452.059999995</v>
      </c>
      <c r="G94" s="1085">
        <v>40762178.819999993</v>
      </c>
      <c r="H94" s="1085">
        <v>551035529.49999988</v>
      </c>
      <c r="I94" s="1085">
        <v>4504515.1899999995</v>
      </c>
      <c r="J94" s="1085">
        <v>0</v>
      </c>
      <c r="K94" s="1085">
        <v>0</v>
      </c>
      <c r="L94" s="1094">
        <v>0</v>
      </c>
    </row>
    <row r="95" spans="1:12" ht="18.95" customHeight="1">
      <c r="A95" s="996"/>
      <c r="B95" s="994"/>
      <c r="C95" s="994" t="s">
        <v>382</v>
      </c>
      <c r="D95" s="997" t="s">
        <v>44</v>
      </c>
      <c r="E95" s="1020">
        <v>0.2351944477639594</v>
      </c>
      <c r="F95" s="954">
        <v>6.9771990136645954</v>
      </c>
      <c r="G95" s="954">
        <v>0.29652984650526676</v>
      </c>
      <c r="H95" s="954">
        <v>0.22387250470366021</v>
      </c>
      <c r="I95" s="954">
        <v>2.693153804302335E-2</v>
      </c>
      <c r="J95" s="954">
        <v>0</v>
      </c>
      <c r="K95" s="954">
        <v>0</v>
      </c>
      <c r="L95" s="1021">
        <v>0</v>
      </c>
    </row>
    <row r="96" spans="1:12" ht="18.95" customHeight="1">
      <c r="A96" s="998"/>
      <c r="B96" s="999"/>
      <c r="C96" s="999"/>
      <c r="D96" s="1002" t="s">
        <v>45</v>
      </c>
      <c r="E96" s="1022">
        <v>0</v>
      </c>
      <c r="F96" s="1023">
        <v>0</v>
      </c>
      <c r="G96" s="1023">
        <v>0</v>
      </c>
      <c r="H96" s="1023">
        <v>0</v>
      </c>
      <c r="I96" s="1023">
        <v>0</v>
      </c>
      <c r="J96" s="1023">
        <v>0</v>
      </c>
      <c r="K96" s="1023">
        <v>0</v>
      </c>
      <c r="L96" s="1024">
        <v>0</v>
      </c>
    </row>
    <row r="97" spans="1:12" ht="18.95" customHeight="1">
      <c r="A97" s="992" t="s">
        <v>383</v>
      </c>
      <c r="B97" s="993" t="s">
        <v>47</v>
      </c>
      <c r="C97" s="994" t="s">
        <v>113</v>
      </c>
      <c r="D97" s="997" t="s">
        <v>41</v>
      </c>
      <c r="E97" s="1090">
        <v>40956841000</v>
      </c>
      <c r="F97" s="1085">
        <v>1571360000</v>
      </c>
      <c r="G97" s="1085">
        <v>1531961000</v>
      </c>
      <c r="H97" s="1085">
        <v>23530371000</v>
      </c>
      <c r="I97" s="1085">
        <v>14323149000</v>
      </c>
      <c r="J97" s="1085">
        <v>0</v>
      </c>
      <c r="K97" s="1085">
        <v>0</v>
      </c>
      <c r="L97" s="1094">
        <v>0</v>
      </c>
    </row>
    <row r="98" spans="1:12" ht="18.95" customHeight="1">
      <c r="A98" s="992"/>
      <c r="B98" s="993"/>
      <c r="C98" s="994"/>
      <c r="D98" s="997" t="s">
        <v>42</v>
      </c>
      <c r="E98" s="1093">
        <v>0</v>
      </c>
      <c r="F98" s="1085">
        <v>0</v>
      </c>
      <c r="G98" s="1085">
        <v>0</v>
      </c>
      <c r="H98" s="1085">
        <v>0</v>
      </c>
      <c r="I98" s="1085">
        <v>0</v>
      </c>
      <c r="J98" s="1085">
        <v>0</v>
      </c>
      <c r="K98" s="1085">
        <v>0</v>
      </c>
      <c r="L98" s="1094">
        <v>0</v>
      </c>
    </row>
    <row r="99" spans="1:12" ht="18.95" customHeight="1">
      <c r="A99" s="992"/>
      <c r="B99" s="993"/>
      <c r="C99" s="994"/>
      <c r="D99" s="997" t="s">
        <v>43</v>
      </c>
      <c r="E99" s="1093">
        <v>7508634183.0899944</v>
      </c>
      <c r="F99" s="1085">
        <v>328536090.68000001</v>
      </c>
      <c r="G99" s="1085">
        <v>272741695.98000002</v>
      </c>
      <c r="H99" s="1085">
        <v>4699115324.1299944</v>
      </c>
      <c r="I99" s="1085">
        <v>2208241072.3000002</v>
      </c>
      <c r="J99" s="1085">
        <v>0</v>
      </c>
      <c r="K99" s="1085">
        <v>0</v>
      </c>
      <c r="L99" s="1094">
        <v>0</v>
      </c>
    </row>
    <row r="100" spans="1:12" ht="18.95" customHeight="1">
      <c r="A100" s="996"/>
      <c r="B100" s="994"/>
      <c r="C100" s="994"/>
      <c r="D100" s="997" t="s">
        <v>44</v>
      </c>
      <c r="E100" s="1020">
        <v>0.18333040341392526</v>
      </c>
      <c r="F100" s="954">
        <v>0.20907754472558804</v>
      </c>
      <c r="G100" s="954">
        <v>0.1780343598694745</v>
      </c>
      <c r="H100" s="954">
        <v>0.19970425983211207</v>
      </c>
      <c r="I100" s="954">
        <v>0.15417287583198361</v>
      </c>
      <c r="J100" s="954">
        <v>0</v>
      </c>
      <c r="K100" s="954">
        <v>0</v>
      </c>
      <c r="L100" s="1021">
        <v>0</v>
      </c>
    </row>
    <row r="101" spans="1:12" ht="18.95" customHeight="1">
      <c r="A101" s="998"/>
      <c r="B101" s="999"/>
      <c r="C101" s="999"/>
      <c r="D101" s="1000" t="s">
        <v>45</v>
      </c>
      <c r="E101" s="1022">
        <v>0</v>
      </c>
      <c r="F101" s="1023">
        <v>0</v>
      </c>
      <c r="G101" s="1023">
        <v>0</v>
      </c>
      <c r="H101" s="1023">
        <v>0</v>
      </c>
      <c r="I101" s="1023">
        <v>0</v>
      </c>
      <c r="J101" s="1023">
        <v>0</v>
      </c>
      <c r="K101" s="1023">
        <v>0</v>
      </c>
      <c r="L101" s="1024">
        <v>0</v>
      </c>
    </row>
    <row r="102" spans="1:12" ht="18.95" customHeight="1">
      <c r="A102" s="1009" t="s">
        <v>384</v>
      </c>
      <c r="B102" s="1005" t="s">
        <v>47</v>
      </c>
      <c r="C102" s="1010" t="s">
        <v>385</v>
      </c>
      <c r="D102" s="1007" t="s">
        <v>41</v>
      </c>
      <c r="E102" s="1090">
        <v>78486248000</v>
      </c>
      <c r="F102" s="1085">
        <v>55787227000</v>
      </c>
      <c r="G102" s="1085">
        <v>22578673000</v>
      </c>
      <c r="H102" s="1085">
        <v>119352000</v>
      </c>
      <c r="I102" s="1085">
        <v>996000</v>
      </c>
      <c r="J102" s="1085">
        <v>0</v>
      </c>
      <c r="K102" s="1085">
        <v>0</v>
      </c>
      <c r="L102" s="1094">
        <v>0</v>
      </c>
    </row>
    <row r="103" spans="1:12" ht="18.95" customHeight="1">
      <c r="A103" s="992"/>
      <c r="B103" s="993"/>
      <c r="C103" s="994" t="s">
        <v>386</v>
      </c>
      <c r="D103" s="997" t="s">
        <v>42</v>
      </c>
      <c r="E103" s="1093">
        <v>0</v>
      </c>
      <c r="F103" s="1085">
        <v>0</v>
      </c>
      <c r="G103" s="1085">
        <v>0</v>
      </c>
      <c r="H103" s="1085">
        <v>0</v>
      </c>
      <c r="I103" s="1085">
        <v>0</v>
      </c>
      <c r="J103" s="1085">
        <v>0</v>
      </c>
      <c r="K103" s="1085">
        <v>0</v>
      </c>
      <c r="L103" s="1094">
        <v>0</v>
      </c>
    </row>
    <row r="104" spans="1:12" ht="18.95" customHeight="1">
      <c r="A104" s="992"/>
      <c r="B104" s="993"/>
      <c r="C104" s="994"/>
      <c r="D104" s="997" t="s">
        <v>43</v>
      </c>
      <c r="E104" s="1093">
        <v>18399725298.869999</v>
      </c>
      <c r="F104" s="1085">
        <v>12717694731.859999</v>
      </c>
      <c r="G104" s="1085">
        <v>5659000699.1300001</v>
      </c>
      <c r="H104" s="1085">
        <v>23029867.879999999</v>
      </c>
      <c r="I104" s="1085">
        <v>0</v>
      </c>
      <c r="J104" s="1085">
        <v>0</v>
      </c>
      <c r="K104" s="1085">
        <v>0</v>
      </c>
      <c r="L104" s="1094">
        <v>0</v>
      </c>
    </row>
    <row r="105" spans="1:12" ht="18.95" customHeight="1">
      <c r="A105" s="996"/>
      <c r="B105" s="994"/>
      <c r="C105" s="994"/>
      <c r="D105" s="997" t="s">
        <v>44</v>
      </c>
      <c r="E105" s="1020">
        <v>0.23443247406692189</v>
      </c>
      <c r="F105" s="954">
        <v>0.22796785959373816</v>
      </c>
      <c r="G105" s="954">
        <v>0.25063477818780583</v>
      </c>
      <c r="H105" s="954">
        <v>0.19295753636302701</v>
      </c>
      <c r="I105" s="954">
        <v>0</v>
      </c>
      <c r="J105" s="954">
        <v>0</v>
      </c>
      <c r="K105" s="954">
        <v>0</v>
      </c>
      <c r="L105" s="1021">
        <v>0</v>
      </c>
    </row>
    <row r="106" spans="1:12" ht="18.95" customHeight="1">
      <c r="A106" s="998"/>
      <c r="B106" s="999"/>
      <c r="C106" s="999"/>
      <c r="D106" s="1003" t="s">
        <v>45</v>
      </c>
      <c r="E106" s="1022">
        <v>0</v>
      </c>
      <c r="F106" s="1023">
        <v>0</v>
      </c>
      <c r="G106" s="1023">
        <v>0</v>
      </c>
      <c r="H106" s="1023">
        <v>0</v>
      </c>
      <c r="I106" s="1023">
        <v>0</v>
      </c>
      <c r="J106" s="1023">
        <v>0</v>
      </c>
      <c r="K106" s="1023">
        <v>0</v>
      </c>
      <c r="L106" s="1024">
        <v>0</v>
      </c>
    </row>
    <row r="107" spans="1:12" ht="18.95" customHeight="1">
      <c r="A107" s="992" t="s">
        <v>387</v>
      </c>
      <c r="B107" s="993" t="s">
        <v>47</v>
      </c>
      <c r="C107" s="994" t="s">
        <v>388</v>
      </c>
      <c r="D107" s="1008" t="s">
        <v>41</v>
      </c>
      <c r="E107" s="1090">
        <v>17058422000</v>
      </c>
      <c r="F107" s="1085">
        <v>2723763000</v>
      </c>
      <c r="G107" s="1085">
        <v>254846000</v>
      </c>
      <c r="H107" s="1085">
        <v>13550534000</v>
      </c>
      <c r="I107" s="1085">
        <v>467424000</v>
      </c>
      <c r="J107" s="1085">
        <v>0</v>
      </c>
      <c r="K107" s="1085">
        <v>0</v>
      </c>
      <c r="L107" s="1094">
        <v>61855000</v>
      </c>
    </row>
    <row r="108" spans="1:12" ht="18.95" customHeight="1">
      <c r="A108" s="992"/>
      <c r="B108" s="993"/>
      <c r="C108" s="994" t="s">
        <v>389</v>
      </c>
      <c r="D108" s="997" t="s">
        <v>42</v>
      </c>
      <c r="E108" s="1093">
        <v>0</v>
      </c>
      <c r="F108" s="1085">
        <v>0</v>
      </c>
      <c r="G108" s="1085">
        <v>0</v>
      </c>
      <c r="H108" s="1085">
        <v>0</v>
      </c>
      <c r="I108" s="1085">
        <v>0</v>
      </c>
      <c r="J108" s="1085">
        <v>0</v>
      </c>
      <c r="K108" s="1085">
        <v>0</v>
      </c>
      <c r="L108" s="1094">
        <v>0</v>
      </c>
    </row>
    <row r="109" spans="1:12" ht="18.95" customHeight="1">
      <c r="A109" s="992"/>
      <c r="B109" s="993"/>
      <c r="C109" s="994"/>
      <c r="D109" s="997" t="s">
        <v>43</v>
      </c>
      <c r="E109" s="1093">
        <v>4837183111.5000019</v>
      </c>
      <c r="F109" s="1085">
        <v>1006027032.1899999</v>
      </c>
      <c r="G109" s="1085">
        <v>78611378.029999956</v>
      </c>
      <c r="H109" s="1085">
        <v>3695860285.2100029</v>
      </c>
      <c r="I109" s="1085">
        <v>39278979.230000004</v>
      </c>
      <c r="J109" s="1085">
        <v>0</v>
      </c>
      <c r="K109" s="1085">
        <v>0</v>
      </c>
      <c r="L109" s="1094">
        <v>17405436.839999989</v>
      </c>
    </row>
    <row r="110" spans="1:12" ht="18.95" customHeight="1">
      <c r="A110" s="992"/>
      <c r="B110" s="994"/>
      <c r="C110" s="994"/>
      <c r="D110" s="997" t="s">
        <v>44</v>
      </c>
      <c r="E110" s="1020">
        <v>0.28356568453400915</v>
      </c>
      <c r="F110" s="954">
        <v>0.36935189742646474</v>
      </c>
      <c r="G110" s="954">
        <v>0.30846620323646423</v>
      </c>
      <c r="H110" s="954">
        <v>0.2727464677930776</v>
      </c>
      <c r="I110" s="954">
        <v>8.4032867867289668E-2</v>
      </c>
      <c r="J110" s="954">
        <v>0</v>
      </c>
      <c r="K110" s="954">
        <v>0</v>
      </c>
      <c r="L110" s="1021">
        <v>0.28139094398189296</v>
      </c>
    </row>
    <row r="111" spans="1:12" ht="18.95" customHeight="1">
      <c r="A111" s="998"/>
      <c r="B111" s="999"/>
      <c r="C111" s="999"/>
      <c r="D111" s="997" t="s">
        <v>45</v>
      </c>
      <c r="E111" s="1022">
        <v>0</v>
      </c>
      <c r="F111" s="1023">
        <v>0</v>
      </c>
      <c r="G111" s="1023">
        <v>0</v>
      </c>
      <c r="H111" s="1023">
        <v>0</v>
      </c>
      <c r="I111" s="1023">
        <v>0</v>
      </c>
      <c r="J111" s="1023">
        <v>0</v>
      </c>
      <c r="K111" s="1023">
        <v>0</v>
      </c>
      <c r="L111" s="1024">
        <v>0</v>
      </c>
    </row>
    <row r="112" spans="1:12" ht="18.95" customHeight="1">
      <c r="A112" s="992" t="s">
        <v>390</v>
      </c>
      <c r="B112" s="993" t="s">
        <v>47</v>
      </c>
      <c r="C112" s="994" t="s">
        <v>391</v>
      </c>
      <c r="D112" s="995" t="s">
        <v>41</v>
      </c>
      <c r="E112" s="1090">
        <v>15088214000</v>
      </c>
      <c r="F112" s="1085">
        <v>187014000</v>
      </c>
      <c r="G112" s="1085">
        <v>314375000</v>
      </c>
      <c r="H112" s="1085">
        <v>14061785000</v>
      </c>
      <c r="I112" s="1085">
        <v>508791000</v>
      </c>
      <c r="J112" s="1085">
        <v>0</v>
      </c>
      <c r="K112" s="1085">
        <v>0</v>
      </c>
      <c r="L112" s="1094">
        <v>16249000</v>
      </c>
    </row>
    <row r="113" spans="1:12" ht="18.95" customHeight="1">
      <c r="A113" s="992"/>
      <c r="B113" s="993"/>
      <c r="C113" s="994"/>
      <c r="D113" s="997" t="s">
        <v>42</v>
      </c>
      <c r="E113" s="1093">
        <v>0</v>
      </c>
      <c r="F113" s="1085">
        <v>0</v>
      </c>
      <c r="G113" s="1085">
        <v>0</v>
      </c>
      <c r="H113" s="1085">
        <v>0</v>
      </c>
      <c r="I113" s="1085">
        <v>0</v>
      </c>
      <c r="J113" s="1085">
        <v>0</v>
      </c>
      <c r="K113" s="1085">
        <v>0</v>
      </c>
      <c r="L113" s="1094">
        <v>0</v>
      </c>
    </row>
    <row r="114" spans="1:12" ht="18.95" customHeight="1">
      <c r="A114" s="992"/>
      <c r="B114" s="993"/>
      <c r="C114" s="994"/>
      <c r="D114" s="997" t="s">
        <v>43</v>
      </c>
      <c r="E114" s="1093">
        <v>3663263092.6099973</v>
      </c>
      <c r="F114" s="1085">
        <v>42039242.759999998</v>
      </c>
      <c r="G114" s="1085">
        <v>80140043.87999998</v>
      </c>
      <c r="H114" s="1085">
        <v>3498279362.4299974</v>
      </c>
      <c r="I114" s="1085">
        <v>41731649.200000003</v>
      </c>
      <c r="J114" s="1085">
        <v>0</v>
      </c>
      <c r="K114" s="1085">
        <v>0</v>
      </c>
      <c r="L114" s="1094">
        <v>1072794.3399999999</v>
      </c>
    </row>
    <row r="115" spans="1:12" ht="18.95" customHeight="1">
      <c r="A115" s="996"/>
      <c r="B115" s="994"/>
      <c r="C115" s="994"/>
      <c r="D115" s="997" t="s">
        <v>44</v>
      </c>
      <c r="E115" s="1020">
        <v>0.24278970941226027</v>
      </c>
      <c r="F115" s="954">
        <v>0.22479195546857453</v>
      </c>
      <c r="G115" s="954">
        <v>0.25491862864413511</v>
      </c>
      <c r="H115" s="954">
        <v>0.24877918147873812</v>
      </c>
      <c r="I115" s="954">
        <v>8.202120163289052E-2</v>
      </c>
      <c r="J115" s="954">
        <v>0</v>
      </c>
      <c r="K115" s="954">
        <v>0</v>
      </c>
      <c r="L115" s="1021">
        <v>6.6022176133915922E-2</v>
      </c>
    </row>
    <row r="116" spans="1:12" ht="18.95" customHeight="1">
      <c r="A116" s="998"/>
      <c r="B116" s="999"/>
      <c r="C116" s="999"/>
      <c r="D116" s="1002" t="s">
        <v>45</v>
      </c>
      <c r="E116" s="1022">
        <v>0</v>
      </c>
      <c r="F116" s="1023">
        <v>0</v>
      </c>
      <c r="G116" s="1023">
        <v>0</v>
      </c>
      <c r="H116" s="1023">
        <v>0</v>
      </c>
      <c r="I116" s="1023">
        <v>0</v>
      </c>
      <c r="J116" s="1023">
        <v>0</v>
      </c>
      <c r="K116" s="1023">
        <v>0</v>
      </c>
      <c r="L116" s="1024">
        <v>0</v>
      </c>
    </row>
    <row r="117" spans="1:12" ht="18.95" hidden="1" customHeight="1">
      <c r="A117" s="992" t="s">
        <v>392</v>
      </c>
      <c r="B117" s="993" t="s">
        <v>47</v>
      </c>
      <c r="C117" s="994" t="s">
        <v>393</v>
      </c>
      <c r="D117" s="995" t="s">
        <v>41</v>
      </c>
      <c r="E117" s="1090">
        <v>0</v>
      </c>
      <c r="F117" s="1091">
        <v>0</v>
      </c>
      <c r="G117" s="1091">
        <v>0</v>
      </c>
      <c r="H117" s="1091">
        <v>0</v>
      </c>
      <c r="I117" s="1091">
        <v>0</v>
      </c>
      <c r="J117" s="1092">
        <v>0</v>
      </c>
      <c r="K117" s="1092">
        <v>0</v>
      </c>
      <c r="L117" s="1095">
        <v>0</v>
      </c>
    </row>
    <row r="118" spans="1:12" ht="18.95" hidden="1" customHeight="1">
      <c r="A118" s="992"/>
      <c r="B118" s="993"/>
      <c r="C118" s="994" t="s">
        <v>394</v>
      </c>
      <c r="D118" s="997" t="s">
        <v>42</v>
      </c>
      <c r="E118" s="1093">
        <v>0</v>
      </c>
      <c r="F118" s="1085">
        <v>0</v>
      </c>
      <c r="G118" s="1085">
        <v>0</v>
      </c>
      <c r="H118" s="1085">
        <v>0</v>
      </c>
      <c r="I118" s="1085">
        <v>0</v>
      </c>
      <c r="J118" s="1085">
        <v>0</v>
      </c>
      <c r="K118" s="1085">
        <v>0</v>
      </c>
      <c r="L118" s="1094">
        <v>0</v>
      </c>
    </row>
    <row r="119" spans="1:12" ht="18.95" hidden="1" customHeight="1">
      <c r="A119" s="992"/>
      <c r="B119" s="993"/>
      <c r="C119" s="994" t="s">
        <v>395</v>
      </c>
      <c r="D119" s="997" t="s">
        <v>43</v>
      </c>
      <c r="E119" s="1093">
        <v>0</v>
      </c>
      <c r="F119" s="1085">
        <v>0</v>
      </c>
      <c r="G119" s="1085">
        <v>0</v>
      </c>
      <c r="H119" s="1085">
        <v>0</v>
      </c>
      <c r="I119" s="1085">
        <v>0</v>
      </c>
      <c r="J119" s="1085">
        <v>0</v>
      </c>
      <c r="K119" s="1085">
        <v>0</v>
      </c>
      <c r="L119" s="1094">
        <v>0</v>
      </c>
    </row>
    <row r="120" spans="1:12" ht="18.95" hidden="1" customHeight="1">
      <c r="A120" s="996"/>
      <c r="B120" s="994"/>
      <c r="C120" s="994" t="s">
        <v>396</v>
      </c>
      <c r="D120" s="997" t="s">
        <v>44</v>
      </c>
      <c r="E120" s="1020">
        <v>0</v>
      </c>
      <c r="F120" s="954">
        <v>0</v>
      </c>
      <c r="G120" s="954">
        <v>0</v>
      </c>
      <c r="H120" s="954">
        <v>0</v>
      </c>
      <c r="I120" s="954">
        <v>0</v>
      </c>
      <c r="J120" s="954">
        <v>0</v>
      </c>
      <c r="K120" s="954">
        <v>0</v>
      </c>
      <c r="L120" s="1021">
        <v>0</v>
      </c>
    </row>
    <row r="121" spans="1:12" ht="18.95" hidden="1" customHeight="1">
      <c r="A121" s="998"/>
      <c r="B121" s="999"/>
      <c r="C121" s="999" t="s">
        <v>397</v>
      </c>
      <c r="D121" s="1002" t="s">
        <v>45</v>
      </c>
      <c r="E121" s="1022">
        <v>0</v>
      </c>
      <c r="F121" s="1023">
        <v>0</v>
      </c>
      <c r="G121" s="1023">
        <v>0</v>
      </c>
      <c r="H121" s="1023">
        <v>0</v>
      </c>
      <c r="I121" s="1023">
        <v>0</v>
      </c>
      <c r="J121" s="1023">
        <v>0</v>
      </c>
      <c r="K121" s="1023">
        <v>0</v>
      </c>
      <c r="L121" s="1024">
        <v>0</v>
      </c>
    </row>
    <row r="122" spans="1:12" ht="18.95" customHeight="1">
      <c r="A122" s="992" t="s">
        <v>398</v>
      </c>
      <c r="B122" s="993" t="s">
        <v>47</v>
      </c>
      <c r="C122" s="994" t="s">
        <v>399</v>
      </c>
      <c r="D122" s="995" t="s">
        <v>41</v>
      </c>
      <c r="E122" s="1090">
        <v>27600000000</v>
      </c>
      <c r="F122" s="1085">
        <v>0</v>
      </c>
      <c r="G122" s="1085">
        <v>0</v>
      </c>
      <c r="H122" s="1085">
        <v>100000</v>
      </c>
      <c r="I122" s="1085">
        <v>0</v>
      </c>
      <c r="J122" s="1085">
        <v>27599900000</v>
      </c>
      <c r="K122" s="1085">
        <v>0</v>
      </c>
      <c r="L122" s="1094">
        <v>0</v>
      </c>
    </row>
    <row r="123" spans="1:12" ht="18.95" customHeight="1">
      <c r="A123" s="992"/>
      <c r="B123" s="993"/>
      <c r="C123" s="994"/>
      <c r="D123" s="997" t="s">
        <v>42</v>
      </c>
      <c r="E123" s="1093">
        <v>0</v>
      </c>
      <c r="F123" s="1085">
        <v>0</v>
      </c>
      <c r="G123" s="1085">
        <v>0</v>
      </c>
      <c r="H123" s="1085">
        <v>0</v>
      </c>
      <c r="I123" s="1085">
        <v>0</v>
      </c>
      <c r="J123" s="1085">
        <v>0</v>
      </c>
      <c r="K123" s="1085">
        <v>0</v>
      </c>
      <c r="L123" s="1094">
        <v>0</v>
      </c>
    </row>
    <row r="124" spans="1:12" ht="18.95" customHeight="1">
      <c r="A124" s="992"/>
      <c r="B124" s="993"/>
      <c r="C124" s="994"/>
      <c r="D124" s="997" t="s">
        <v>43</v>
      </c>
      <c r="E124" s="1093">
        <v>5822827122.6300001</v>
      </c>
      <c r="F124" s="1085">
        <v>0</v>
      </c>
      <c r="G124" s="1085">
        <v>0</v>
      </c>
      <c r="H124" s="1085">
        <v>0</v>
      </c>
      <c r="I124" s="1085">
        <v>0</v>
      </c>
      <c r="J124" s="1085">
        <v>5822827122.6300001</v>
      </c>
      <c r="K124" s="1085">
        <v>0</v>
      </c>
      <c r="L124" s="1094">
        <v>0</v>
      </c>
    </row>
    <row r="125" spans="1:12" ht="18.95" customHeight="1">
      <c r="A125" s="996"/>
      <c r="B125" s="994"/>
      <c r="C125" s="994"/>
      <c r="D125" s="997" t="s">
        <v>44</v>
      </c>
      <c r="E125" s="1020">
        <v>0.21097199719673915</v>
      </c>
      <c r="F125" s="954">
        <v>0</v>
      </c>
      <c r="G125" s="954">
        <v>0</v>
      </c>
      <c r="H125" s="954">
        <v>0</v>
      </c>
      <c r="I125" s="954">
        <v>0</v>
      </c>
      <c r="J125" s="954">
        <v>0.21097276159080286</v>
      </c>
      <c r="K125" s="954">
        <v>0</v>
      </c>
      <c r="L125" s="1021">
        <v>0</v>
      </c>
    </row>
    <row r="126" spans="1:12" ht="18.95" customHeight="1">
      <c r="A126" s="998"/>
      <c r="B126" s="999"/>
      <c r="C126" s="999"/>
      <c r="D126" s="1002" t="s">
        <v>45</v>
      </c>
      <c r="E126" s="1022">
        <v>0</v>
      </c>
      <c r="F126" s="1023">
        <v>0</v>
      </c>
      <c r="G126" s="1023">
        <v>0</v>
      </c>
      <c r="H126" s="1023">
        <v>0</v>
      </c>
      <c r="I126" s="1023">
        <v>0</v>
      </c>
      <c r="J126" s="1023">
        <v>0</v>
      </c>
      <c r="K126" s="1023">
        <v>0</v>
      </c>
      <c r="L126" s="1024">
        <v>0</v>
      </c>
    </row>
    <row r="127" spans="1:12" ht="18.95" customHeight="1">
      <c r="A127" s="992" t="s">
        <v>400</v>
      </c>
      <c r="B127" s="993" t="s">
        <v>47</v>
      </c>
      <c r="C127" s="994" t="s">
        <v>401</v>
      </c>
      <c r="D127" s="995" t="s">
        <v>41</v>
      </c>
      <c r="E127" s="1090">
        <v>111846890000</v>
      </c>
      <c r="F127" s="1085">
        <v>76927855000</v>
      </c>
      <c r="G127" s="1085">
        <v>838140000</v>
      </c>
      <c r="H127" s="1085">
        <v>3551446000</v>
      </c>
      <c r="I127" s="1085">
        <v>1624771000</v>
      </c>
      <c r="J127" s="1085">
        <v>0</v>
      </c>
      <c r="K127" s="1085">
        <v>23327650000</v>
      </c>
      <c r="L127" s="1094">
        <v>5577028000</v>
      </c>
    </row>
    <row r="128" spans="1:12" ht="18.95" customHeight="1">
      <c r="A128" s="996"/>
      <c r="B128" s="994"/>
      <c r="C128" s="994"/>
      <c r="D128" s="997" t="s">
        <v>42</v>
      </c>
      <c r="E128" s="1093">
        <v>0</v>
      </c>
      <c r="F128" s="1085">
        <v>0</v>
      </c>
      <c r="G128" s="1085">
        <v>0</v>
      </c>
      <c r="H128" s="1085">
        <v>0</v>
      </c>
      <c r="I128" s="1085">
        <v>0</v>
      </c>
      <c r="J128" s="1085">
        <v>0</v>
      </c>
      <c r="K128" s="1085">
        <v>0</v>
      </c>
      <c r="L128" s="1094">
        <v>0</v>
      </c>
    </row>
    <row r="129" spans="1:12" ht="18.95" customHeight="1">
      <c r="A129" s="996"/>
      <c r="B129" s="994"/>
      <c r="C129" s="994"/>
      <c r="D129" s="997" t="s">
        <v>43</v>
      </c>
      <c r="E129" s="1093">
        <v>30519866197.18</v>
      </c>
      <c r="F129" s="1085">
        <v>23066526501</v>
      </c>
      <c r="G129" s="1085">
        <v>0</v>
      </c>
      <c r="H129" s="1085">
        <v>300566.8</v>
      </c>
      <c r="I129" s="1085">
        <v>0</v>
      </c>
      <c r="J129" s="1085">
        <v>0</v>
      </c>
      <c r="K129" s="1085">
        <v>7022972606.3800001</v>
      </c>
      <c r="L129" s="1094">
        <v>430066523</v>
      </c>
    </row>
    <row r="130" spans="1:12" ht="18.95" customHeight="1">
      <c r="A130" s="996"/>
      <c r="B130" s="994"/>
      <c r="C130" s="994"/>
      <c r="D130" s="997" t="s">
        <v>44</v>
      </c>
      <c r="E130" s="1020">
        <v>0.27287183574956803</v>
      </c>
      <c r="F130" s="954">
        <v>0.29984621956507174</v>
      </c>
      <c r="G130" s="954">
        <v>0</v>
      </c>
      <c r="H130" s="954">
        <v>8.4632231491060261E-5</v>
      </c>
      <c r="I130" s="954">
        <v>0</v>
      </c>
      <c r="J130" s="954">
        <v>0</v>
      </c>
      <c r="K130" s="954">
        <v>0.30105786936875339</v>
      </c>
      <c r="L130" s="1021">
        <v>7.7113925732486904E-2</v>
      </c>
    </row>
    <row r="131" spans="1:12" ht="18.95" customHeight="1">
      <c r="A131" s="998"/>
      <c r="B131" s="999"/>
      <c r="C131" s="999"/>
      <c r="D131" s="1000" t="s">
        <v>45</v>
      </c>
      <c r="E131" s="1022">
        <v>0</v>
      </c>
      <c r="F131" s="1023">
        <v>0</v>
      </c>
      <c r="G131" s="1023">
        <v>0</v>
      </c>
      <c r="H131" s="1023">
        <v>0</v>
      </c>
      <c r="I131" s="1023">
        <v>0</v>
      </c>
      <c r="J131" s="1023">
        <v>0</v>
      </c>
      <c r="K131" s="1023">
        <v>0</v>
      </c>
      <c r="L131" s="1024">
        <v>0</v>
      </c>
    </row>
    <row r="132" spans="1:12" ht="18.95" customHeight="1">
      <c r="A132" s="1009" t="s">
        <v>402</v>
      </c>
      <c r="B132" s="1005" t="s">
        <v>47</v>
      </c>
      <c r="C132" s="1010" t="s">
        <v>115</v>
      </c>
      <c r="D132" s="1007" t="s">
        <v>41</v>
      </c>
      <c r="E132" s="1090">
        <v>2283373000</v>
      </c>
      <c r="F132" s="1085">
        <v>160789000</v>
      </c>
      <c r="G132" s="1085">
        <v>31572000</v>
      </c>
      <c r="H132" s="1085">
        <v>1955549000</v>
      </c>
      <c r="I132" s="1085">
        <v>81251000</v>
      </c>
      <c r="J132" s="1085">
        <v>0</v>
      </c>
      <c r="K132" s="1085">
        <v>0</v>
      </c>
      <c r="L132" s="1094">
        <v>54212000</v>
      </c>
    </row>
    <row r="133" spans="1:12" ht="18.95" customHeight="1">
      <c r="A133" s="992"/>
      <c r="B133" s="994"/>
      <c r="C133" s="994"/>
      <c r="D133" s="997" t="s">
        <v>42</v>
      </c>
      <c r="E133" s="1093">
        <v>0</v>
      </c>
      <c r="F133" s="1085">
        <v>0</v>
      </c>
      <c r="G133" s="1085">
        <v>0</v>
      </c>
      <c r="H133" s="1085">
        <v>0</v>
      </c>
      <c r="I133" s="1085">
        <v>0</v>
      </c>
      <c r="J133" s="1085">
        <v>0</v>
      </c>
      <c r="K133" s="1085">
        <v>0</v>
      </c>
      <c r="L133" s="1094">
        <v>0</v>
      </c>
    </row>
    <row r="134" spans="1:12" ht="18.95" customHeight="1">
      <c r="A134" s="992"/>
      <c r="B134" s="994"/>
      <c r="C134" s="994"/>
      <c r="D134" s="997" t="s">
        <v>43</v>
      </c>
      <c r="E134" s="1093">
        <v>577320410.7500006</v>
      </c>
      <c r="F134" s="1085">
        <v>87403392.070000008</v>
      </c>
      <c r="G134" s="1085">
        <v>4363000.9000000004</v>
      </c>
      <c r="H134" s="1085">
        <v>465273257.52000058</v>
      </c>
      <c r="I134" s="1085">
        <v>10278868.360000001</v>
      </c>
      <c r="J134" s="1085">
        <v>0</v>
      </c>
      <c r="K134" s="1085">
        <v>0</v>
      </c>
      <c r="L134" s="1094">
        <v>10001891.900000006</v>
      </c>
    </row>
    <row r="135" spans="1:12" ht="18.95" customHeight="1">
      <c r="A135" s="992"/>
      <c r="B135" s="994"/>
      <c r="C135" s="994"/>
      <c r="D135" s="997" t="s">
        <v>44</v>
      </c>
      <c r="E135" s="1020">
        <v>0.25283666345796357</v>
      </c>
      <c r="F135" s="954">
        <v>0.54359061919658691</v>
      </c>
      <c r="G135" s="954">
        <v>0.13819209742810087</v>
      </c>
      <c r="H135" s="954">
        <v>0.23792462245640511</v>
      </c>
      <c r="I135" s="954">
        <v>0.12650759202963657</v>
      </c>
      <c r="J135" s="954">
        <v>0</v>
      </c>
      <c r="K135" s="954">
        <v>0</v>
      </c>
      <c r="L135" s="1021">
        <v>0.1844959031210803</v>
      </c>
    </row>
    <row r="136" spans="1:12" ht="18.95" customHeight="1">
      <c r="A136" s="1011"/>
      <c r="B136" s="999"/>
      <c r="C136" s="999"/>
      <c r="D136" s="1000" t="s">
        <v>45</v>
      </c>
      <c r="E136" s="1022">
        <v>0</v>
      </c>
      <c r="F136" s="1023">
        <v>0</v>
      </c>
      <c r="G136" s="1023">
        <v>0</v>
      </c>
      <c r="H136" s="1023">
        <v>0</v>
      </c>
      <c r="I136" s="1023">
        <v>0</v>
      </c>
      <c r="J136" s="1023">
        <v>0</v>
      </c>
      <c r="K136" s="1023">
        <v>0</v>
      </c>
      <c r="L136" s="1024">
        <v>0</v>
      </c>
    </row>
    <row r="137" spans="1:12" ht="18.95" customHeight="1">
      <c r="A137" s="992" t="s">
        <v>403</v>
      </c>
      <c r="B137" s="993" t="s">
        <v>47</v>
      </c>
      <c r="C137" s="994" t="s">
        <v>404</v>
      </c>
      <c r="D137" s="1008" t="s">
        <v>41</v>
      </c>
      <c r="E137" s="1090">
        <v>8495667000</v>
      </c>
      <c r="F137" s="1085">
        <v>3702408000</v>
      </c>
      <c r="G137" s="1085">
        <v>11826000</v>
      </c>
      <c r="H137" s="1085">
        <v>3279732000</v>
      </c>
      <c r="I137" s="1085">
        <v>1224901000</v>
      </c>
      <c r="J137" s="1085">
        <v>0</v>
      </c>
      <c r="K137" s="1085">
        <v>0</v>
      </c>
      <c r="L137" s="1094">
        <v>276800000</v>
      </c>
    </row>
    <row r="138" spans="1:12" ht="18.95" customHeight="1">
      <c r="A138" s="992"/>
      <c r="B138" s="993"/>
      <c r="C138" s="994"/>
      <c r="D138" s="997" t="s">
        <v>42</v>
      </c>
      <c r="E138" s="1093">
        <v>0</v>
      </c>
      <c r="F138" s="1085">
        <v>0</v>
      </c>
      <c r="G138" s="1085">
        <v>0</v>
      </c>
      <c r="H138" s="1085">
        <v>0</v>
      </c>
      <c r="I138" s="1085">
        <v>0</v>
      </c>
      <c r="J138" s="1085">
        <v>0</v>
      </c>
      <c r="K138" s="1085">
        <v>0</v>
      </c>
      <c r="L138" s="1094">
        <v>0</v>
      </c>
    </row>
    <row r="139" spans="1:12" ht="18.95" customHeight="1">
      <c r="A139" s="992"/>
      <c r="B139" s="993"/>
      <c r="C139" s="994"/>
      <c r="D139" s="997" t="s">
        <v>43</v>
      </c>
      <c r="E139" s="1093">
        <v>1593192732.0800002</v>
      </c>
      <c r="F139" s="1085">
        <v>756163461.96000016</v>
      </c>
      <c r="G139" s="1085">
        <v>3104707.41</v>
      </c>
      <c r="H139" s="1085">
        <v>654564176.35000026</v>
      </c>
      <c r="I139" s="1085">
        <v>115401775.30000003</v>
      </c>
      <c r="J139" s="1085">
        <v>0</v>
      </c>
      <c r="K139" s="1085">
        <v>0</v>
      </c>
      <c r="L139" s="1094">
        <v>63958611.060000002</v>
      </c>
    </row>
    <row r="140" spans="1:12" ht="18.95" customHeight="1">
      <c r="A140" s="992"/>
      <c r="B140" s="994"/>
      <c r="C140" s="994"/>
      <c r="D140" s="997" t="s">
        <v>44</v>
      </c>
      <c r="E140" s="1020">
        <v>0.1875300352615045</v>
      </c>
      <c r="F140" s="954">
        <v>0.20423558450608365</v>
      </c>
      <c r="G140" s="954">
        <v>0.26253233637747336</v>
      </c>
      <c r="H140" s="954">
        <v>0.19957855591554441</v>
      </c>
      <c r="I140" s="954">
        <v>9.4213144817417924E-2</v>
      </c>
      <c r="J140" s="954">
        <v>0</v>
      </c>
      <c r="K140" s="954">
        <v>0</v>
      </c>
      <c r="L140" s="1021">
        <v>0.23106434631502892</v>
      </c>
    </row>
    <row r="141" spans="1:12" ht="18.95" customHeight="1">
      <c r="A141" s="998"/>
      <c r="B141" s="999"/>
      <c r="C141" s="999"/>
      <c r="D141" s="1000" t="s">
        <v>45</v>
      </c>
      <c r="E141" s="1022">
        <v>0</v>
      </c>
      <c r="F141" s="1023">
        <v>0</v>
      </c>
      <c r="G141" s="1023">
        <v>0</v>
      </c>
      <c r="H141" s="1023">
        <v>0</v>
      </c>
      <c r="I141" s="1023">
        <v>0</v>
      </c>
      <c r="J141" s="1023">
        <v>0</v>
      </c>
      <c r="K141" s="1023">
        <v>0</v>
      </c>
      <c r="L141" s="1024">
        <v>0</v>
      </c>
    </row>
    <row r="142" spans="1:12" ht="18.95" customHeight="1">
      <c r="A142" s="992" t="s">
        <v>405</v>
      </c>
      <c r="B142" s="993" t="s">
        <v>47</v>
      </c>
      <c r="C142" s="994" t="s">
        <v>406</v>
      </c>
      <c r="D142" s="1007" t="s">
        <v>41</v>
      </c>
      <c r="E142" s="1090">
        <v>4077373000</v>
      </c>
      <c r="F142" s="1085">
        <v>4002081000</v>
      </c>
      <c r="G142" s="1085">
        <v>11373000</v>
      </c>
      <c r="H142" s="1085">
        <v>62427000</v>
      </c>
      <c r="I142" s="1085">
        <v>134000</v>
      </c>
      <c r="J142" s="1085">
        <v>0</v>
      </c>
      <c r="K142" s="1085">
        <v>0</v>
      </c>
      <c r="L142" s="1094">
        <v>1358000</v>
      </c>
    </row>
    <row r="143" spans="1:12" ht="18.95" customHeight="1">
      <c r="A143" s="992"/>
      <c r="B143" s="993"/>
      <c r="C143" s="994"/>
      <c r="D143" s="997" t="s">
        <v>42</v>
      </c>
      <c r="E143" s="1093">
        <v>0</v>
      </c>
      <c r="F143" s="1085">
        <v>0</v>
      </c>
      <c r="G143" s="1085">
        <v>0</v>
      </c>
      <c r="H143" s="1085">
        <v>0</v>
      </c>
      <c r="I143" s="1085">
        <v>0</v>
      </c>
      <c r="J143" s="1085">
        <v>0</v>
      </c>
      <c r="K143" s="1085">
        <v>0</v>
      </c>
      <c r="L143" s="1094">
        <v>0</v>
      </c>
    </row>
    <row r="144" spans="1:12" ht="18.95" customHeight="1">
      <c r="A144" s="992"/>
      <c r="B144" s="993"/>
      <c r="C144" s="994"/>
      <c r="D144" s="997" t="s">
        <v>43</v>
      </c>
      <c r="E144" s="1093">
        <v>1061874999.7899996</v>
      </c>
      <c r="F144" s="1085">
        <v>1048241657.4499997</v>
      </c>
      <c r="G144" s="1085">
        <v>2392298.31</v>
      </c>
      <c r="H144" s="1085">
        <v>10742070.910000002</v>
      </c>
      <c r="I144" s="1085">
        <v>0</v>
      </c>
      <c r="J144" s="1085">
        <v>0</v>
      </c>
      <c r="K144" s="1085">
        <v>0</v>
      </c>
      <c r="L144" s="1094">
        <v>498973.12</v>
      </c>
    </row>
    <row r="145" spans="1:12" ht="18.95" customHeight="1">
      <c r="A145" s="992"/>
      <c r="B145" s="994"/>
      <c r="C145" s="994"/>
      <c r="D145" s="997" t="s">
        <v>44</v>
      </c>
      <c r="E145" s="1020">
        <v>0.26043116481862211</v>
      </c>
      <c r="F145" s="954">
        <v>0.26192414832433419</v>
      </c>
      <c r="G145" s="954">
        <v>0.21034892376681616</v>
      </c>
      <c r="H145" s="954">
        <v>0.17207411712880649</v>
      </c>
      <c r="I145" s="954">
        <v>0</v>
      </c>
      <c r="J145" s="954">
        <v>0</v>
      </c>
      <c r="K145" s="954">
        <v>0</v>
      </c>
      <c r="L145" s="1084">
        <v>0.36743234167893962</v>
      </c>
    </row>
    <row r="146" spans="1:12" ht="18.95" customHeight="1">
      <c r="A146" s="998"/>
      <c r="B146" s="999"/>
      <c r="C146" s="999"/>
      <c r="D146" s="997" t="s">
        <v>45</v>
      </c>
      <c r="E146" s="1022">
        <v>0</v>
      </c>
      <c r="F146" s="1023">
        <v>0</v>
      </c>
      <c r="G146" s="1023">
        <v>0</v>
      </c>
      <c r="H146" s="1023">
        <v>0</v>
      </c>
      <c r="I146" s="1023">
        <v>0</v>
      </c>
      <c r="J146" s="1023">
        <v>0</v>
      </c>
      <c r="K146" s="1023">
        <v>0</v>
      </c>
      <c r="L146" s="1024">
        <v>0</v>
      </c>
    </row>
    <row r="147" spans="1:12" ht="18.75" customHeight="1">
      <c r="A147" s="992" t="s">
        <v>407</v>
      </c>
      <c r="B147" s="993" t="s">
        <v>47</v>
      </c>
      <c r="C147" s="994" t="s">
        <v>408</v>
      </c>
      <c r="D147" s="995" t="s">
        <v>41</v>
      </c>
      <c r="E147" s="1090">
        <v>1297325000</v>
      </c>
      <c r="F147" s="1085">
        <v>848145000</v>
      </c>
      <c r="G147" s="1085">
        <v>36924000</v>
      </c>
      <c r="H147" s="1085">
        <v>295814000</v>
      </c>
      <c r="I147" s="1085">
        <v>6080000</v>
      </c>
      <c r="J147" s="1085">
        <v>0</v>
      </c>
      <c r="K147" s="1085">
        <v>0</v>
      </c>
      <c r="L147" s="1094">
        <v>110362000</v>
      </c>
    </row>
    <row r="148" spans="1:12" ht="18.95" customHeight="1">
      <c r="A148" s="992"/>
      <c r="B148" s="993"/>
      <c r="C148" s="994" t="s">
        <v>409</v>
      </c>
      <c r="D148" s="997" t="s">
        <v>42</v>
      </c>
      <c r="E148" s="1093">
        <v>0</v>
      </c>
      <c r="F148" s="1085">
        <v>0</v>
      </c>
      <c r="G148" s="1085">
        <v>0</v>
      </c>
      <c r="H148" s="1085">
        <v>0</v>
      </c>
      <c r="I148" s="1085">
        <v>0</v>
      </c>
      <c r="J148" s="1085">
        <v>0</v>
      </c>
      <c r="K148" s="1085">
        <v>0</v>
      </c>
      <c r="L148" s="1094">
        <v>0</v>
      </c>
    </row>
    <row r="149" spans="1:12" ht="18.95" customHeight="1">
      <c r="A149" s="992"/>
      <c r="B149" s="993"/>
      <c r="C149" s="994"/>
      <c r="D149" s="997" t="s">
        <v>43</v>
      </c>
      <c r="E149" s="1093">
        <v>333208473.22999996</v>
      </c>
      <c r="F149" s="1085">
        <v>200597126.94000003</v>
      </c>
      <c r="G149" s="1085">
        <v>31916926.080000002</v>
      </c>
      <c r="H149" s="1085">
        <v>67320337.249999955</v>
      </c>
      <c r="I149" s="1085">
        <v>172849</v>
      </c>
      <c r="J149" s="1085">
        <v>0</v>
      </c>
      <c r="K149" s="1085">
        <v>0</v>
      </c>
      <c r="L149" s="1094">
        <v>33201233.960000005</v>
      </c>
    </row>
    <row r="150" spans="1:12" ht="18.95" customHeight="1">
      <c r="A150" s="992"/>
      <c r="B150" s="994"/>
      <c r="C150" s="994"/>
      <c r="D150" s="997" t="s">
        <v>44</v>
      </c>
      <c r="E150" s="1020">
        <v>0.25684271345268145</v>
      </c>
      <c r="F150" s="954">
        <v>0.23651277427798317</v>
      </c>
      <c r="G150" s="954">
        <v>0.864395138121547</v>
      </c>
      <c r="H150" s="954">
        <v>0.22757657599031808</v>
      </c>
      <c r="I150" s="954">
        <v>2.8429111842105264E-2</v>
      </c>
      <c r="J150" s="954">
        <v>0</v>
      </c>
      <c r="K150" s="954">
        <v>0</v>
      </c>
      <c r="L150" s="1021">
        <v>0.3008393646363785</v>
      </c>
    </row>
    <row r="151" spans="1:12" ht="18.95" customHeight="1">
      <c r="A151" s="998"/>
      <c r="B151" s="999"/>
      <c r="C151" s="999"/>
      <c r="D151" s="1002" t="s">
        <v>45</v>
      </c>
      <c r="E151" s="1022">
        <v>0</v>
      </c>
      <c r="F151" s="1023">
        <v>0</v>
      </c>
      <c r="G151" s="1023">
        <v>0</v>
      </c>
      <c r="H151" s="1023">
        <v>0</v>
      </c>
      <c r="I151" s="1023">
        <v>0</v>
      </c>
      <c r="J151" s="1023">
        <v>0</v>
      </c>
      <c r="K151" s="1023">
        <v>0</v>
      </c>
      <c r="L151" s="1024">
        <v>0</v>
      </c>
    </row>
    <row r="152" spans="1:12" ht="18.95" customHeight="1">
      <c r="A152" s="992" t="s">
        <v>410</v>
      </c>
      <c r="B152" s="993" t="s">
        <v>47</v>
      </c>
      <c r="C152" s="994" t="s">
        <v>411</v>
      </c>
      <c r="D152" s="995" t="s">
        <v>41</v>
      </c>
      <c r="E152" s="1090">
        <v>140748000</v>
      </c>
      <c r="F152" s="1085">
        <v>20218000</v>
      </c>
      <c r="G152" s="1085">
        <v>3807000</v>
      </c>
      <c r="H152" s="1085">
        <v>111270000</v>
      </c>
      <c r="I152" s="1085">
        <v>5453000</v>
      </c>
      <c r="J152" s="1085">
        <v>0</v>
      </c>
      <c r="K152" s="1085">
        <v>0</v>
      </c>
      <c r="L152" s="1094">
        <v>0</v>
      </c>
    </row>
    <row r="153" spans="1:12" ht="18.95" customHeight="1">
      <c r="A153" s="992"/>
      <c r="B153" s="993"/>
      <c r="C153" s="994" t="s">
        <v>412</v>
      </c>
      <c r="D153" s="997" t="s">
        <v>42</v>
      </c>
      <c r="E153" s="1093">
        <v>0</v>
      </c>
      <c r="F153" s="1085">
        <v>0</v>
      </c>
      <c r="G153" s="1085">
        <v>0</v>
      </c>
      <c r="H153" s="1085">
        <v>0</v>
      </c>
      <c r="I153" s="1085">
        <v>0</v>
      </c>
      <c r="J153" s="1085">
        <v>0</v>
      </c>
      <c r="K153" s="1085">
        <v>0</v>
      </c>
      <c r="L153" s="1094">
        <v>0</v>
      </c>
    </row>
    <row r="154" spans="1:12" ht="18.95" customHeight="1">
      <c r="A154" s="992"/>
      <c r="B154" s="993"/>
      <c r="C154" s="994"/>
      <c r="D154" s="997" t="s">
        <v>43</v>
      </c>
      <c r="E154" s="1093">
        <v>65575394.789999999</v>
      </c>
      <c r="F154" s="1085">
        <v>40527306.5</v>
      </c>
      <c r="G154" s="1085">
        <v>351718.92</v>
      </c>
      <c r="H154" s="1085">
        <v>24344574.640000004</v>
      </c>
      <c r="I154" s="1085">
        <v>351794.73</v>
      </c>
      <c r="J154" s="1085">
        <v>0</v>
      </c>
      <c r="K154" s="1085">
        <v>0</v>
      </c>
      <c r="L154" s="1094">
        <v>0</v>
      </c>
    </row>
    <row r="155" spans="1:12" ht="18.95" customHeight="1">
      <c r="A155" s="992"/>
      <c r="B155" s="994"/>
      <c r="C155" s="994"/>
      <c r="D155" s="997" t="s">
        <v>44</v>
      </c>
      <c r="E155" s="1020">
        <v>0.46590640570381103</v>
      </c>
      <c r="F155" s="954">
        <v>2.0045160995152833</v>
      </c>
      <c r="G155" s="954">
        <v>9.238742316784869E-2</v>
      </c>
      <c r="H155" s="954">
        <v>0.21878830448458708</v>
      </c>
      <c r="I155" s="954">
        <v>6.4513979460847234E-2</v>
      </c>
      <c r="J155" s="954">
        <v>0</v>
      </c>
      <c r="K155" s="954">
        <v>0</v>
      </c>
      <c r="L155" s="1021">
        <v>0</v>
      </c>
    </row>
    <row r="156" spans="1:12" ht="18.95" customHeight="1">
      <c r="A156" s="998"/>
      <c r="B156" s="999"/>
      <c r="C156" s="999"/>
      <c r="D156" s="1002" t="s">
        <v>45</v>
      </c>
      <c r="E156" s="1022">
        <v>0</v>
      </c>
      <c r="F156" s="1023">
        <v>0</v>
      </c>
      <c r="G156" s="1023">
        <v>0</v>
      </c>
      <c r="H156" s="1023">
        <v>0</v>
      </c>
      <c r="I156" s="1023">
        <v>0</v>
      </c>
      <c r="J156" s="1023">
        <v>0</v>
      </c>
      <c r="K156" s="1023">
        <v>0</v>
      </c>
      <c r="L156" s="1024">
        <v>0</v>
      </c>
    </row>
    <row r="157" spans="1:12" ht="18.95" customHeight="1">
      <c r="A157" s="992" t="s">
        <v>426</v>
      </c>
      <c r="B157" s="993" t="s">
        <v>47</v>
      </c>
      <c r="C157" s="994" t="s">
        <v>178</v>
      </c>
      <c r="D157" s="997" t="s">
        <v>41</v>
      </c>
      <c r="E157" s="1090">
        <v>56803078000</v>
      </c>
      <c r="F157" s="1085">
        <v>53012846000</v>
      </c>
      <c r="G157" s="1085">
        <v>16000</v>
      </c>
      <c r="H157" s="1085">
        <v>3790216000</v>
      </c>
      <c r="I157" s="1085">
        <v>0</v>
      </c>
      <c r="J157" s="1085">
        <v>0</v>
      </c>
      <c r="K157" s="1085">
        <v>0</v>
      </c>
      <c r="L157" s="1094">
        <v>0</v>
      </c>
    </row>
    <row r="158" spans="1:12" ht="18.95" customHeight="1">
      <c r="A158" s="992"/>
      <c r="B158" s="993"/>
      <c r="C158" s="994"/>
      <c r="D158" s="997" t="s">
        <v>42</v>
      </c>
      <c r="E158" s="1093">
        <v>0</v>
      </c>
      <c r="F158" s="1085">
        <v>0</v>
      </c>
      <c r="G158" s="1085">
        <v>0</v>
      </c>
      <c r="H158" s="1085">
        <v>0</v>
      </c>
      <c r="I158" s="1085">
        <v>0</v>
      </c>
      <c r="J158" s="1085">
        <v>0</v>
      </c>
      <c r="K158" s="1085">
        <v>0</v>
      </c>
      <c r="L158" s="1094">
        <v>0</v>
      </c>
    </row>
    <row r="159" spans="1:12" ht="18.95" customHeight="1">
      <c r="A159" s="992"/>
      <c r="B159" s="993"/>
      <c r="C159" s="994"/>
      <c r="D159" s="997" t="s">
        <v>43</v>
      </c>
      <c r="E159" s="1093">
        <v>14467341017.520004</v>
      </c>
      <c r="F159" s="1085">
        <v>13605260476.560003</v>
      </c>
      <c r="G159" s="1085">
        <v>1586.59</v>
      </c>
      <c r="H159" s="1085">
        <v>861561033.19000018</v>
      </c>
      <c r="I159" s="1085">
        <v>517921.18</v>
      </c>
      <c r="J159" s="1085">
        <v>0</v>
      </c>
      <c r="K159" s="1085">
        <v>0</v>
      </c>
      <c r="L159" s="1094">
        <v>0</v>
      </c>
    </row>
    <row r="160" spans="1:12" ht="18.95" customHeight="1">
      <c r="A160" s="996"/>
      <c r="B160" s="994"/>
      <c r="C160" s="994"/>
      <c r="D160" s="997" t="s">
        <v>44</v>
      </c>
      <c r="E160" s="1020">
        <v>0.25469290621046986</v>
      </c>
      <c r="F160" s="954">
        <v>0.25664082393463661</v>
      </c>
      <c r="G160" s="954">
        <v>9.9161874999999997E-2</v>
      </c>
      <c r="H160" s="954">
        <v>0.22731185589159039</v>
      </c>
      <c r="I160" s="954">
        <v>0</v>
      </c>
      <c r="J160" s="954">
        <v>0</v>
      </c>
      <c r="K160" s="954">
        <v>0</v>
      </c>
      <c r="L160" s="1021">
        <v>0</v>
      </c>
    </row>
    <row r="161" spans="1:12" ht="18.75" customHeight="1">
      <c r="A161" s="998"/>
      <c r="B161" s="999"/>
      <c r="C161" s="999"/>
      <c r="D161" s="1003" t="s">
        <v>45</v>
      </c>
      <c r="E161" s="1022">
        <v>0</v>
      </c>
      <c r="F161" s="1023">
        <v>0</v>
      </c>
      <c r="G161" s="1023">
        <v>0</v>
      </c>
      <c r="H161" s="1023">
        <v>0</v>
      </c>
      <c r="I161" s="1023">
        <v>0</v>
      </c>
      <c r="J161" s="1023">
        <v>0</v>
      </c>
      <c r="K161" s="1023">
        <v>0</v>
      </c>
      <c r="L161" s="1024">
        <v>0</v>
      </c>
    </row>
    <row r="162" spans="1:12" ht="18.95" customHeight="1">
      <c r="A162" s="1009" t="s">
        <v>413</v>
      </c>
      <c r="B162" s="1005" t="s">
        <v>47</v>
      </c>
      <c r="C162" s="1010" t="s">
        <v>414</v>
      </c>
      <c r="D162" s="1007" t="s">
        <v>41</v>
      </c>
      <c r="E162" s="1090">
        <v>1162572000</v>
      </c>
      <c r="F162" s="1085">
        <v>536121000</v>
      </c>
      <c r="G162" s="1085">
        <v>644000</v>
      </c>
      <c r="H162" s="1085">
        <v>425482000</v>
      </c>
      <c r="I162" s="1085">
        <v>29164000</v>
      </c>
      <c r="J162" s="1085">
        <v>0</v>
      </c>
      <c r="K162" s="1085">
        <v>0</v>
      </c>
      <c r="L162" s="1094">
        <v>171161000</v>
      </c>
    </row>
    <row r="163" spans="1:12" ht="18.95" customHeight="1">
      <c r="A163" s="992"/>
      <c r="B163" s="993"/>
      <c r="C163" s="994" t="s">
        <v>415</v>
      </c>
      <c r="D163" s="997" t="s">
        <v>42</v>
      </c>
      <c r="E163" s="1093">
        <v>0</v>
      </c>
      <c r="F163" s="1085">
        <v>0</v>
      </c>
      <c r="G163" s="1085">
        <v>0</v>
      </c>
      <c r="H163" s="1085">
        <v>0</v>
      </c>
      <c r="I163" s="1085">
        <v>0</v>
      </c>
      <c r="J163" s="1085">
        <v>0</v>
      </c>
      <c r="K163" s="1085">
        <v>0</v>
      </c>
      <c r="L163" s="1094">
        <v>0</v>
      </c>
    </row>
    <row r="164" spans="1:12" ht="18.95" customHeight="1">
      <c r="A164" s="992"/>
      <c r="B164" s="993"/>
      <c r="C164" s="994"/>
      <c r="D164" s="997" t="s">
        <v>43</v>
      </c>
      <c r="E164" s="1093">
        <v>263627427.15999994</v>
      </c>
      <c r="F164" s="1085">
        <v>157622195</v>
      </c>
      <c r="G164" s="1085">
        <v>144297.88999999998</v>
      </c>
      <c r="H164" s="1085">
        <v>101590318.61999993</v>
      </c>
      <c r="I164" s="1085">
        <v>2081799.3699999999</v>
      </c>
      <c r="J164" s="1085">
        <v>0</v>
      </c>
      <c r="K164" s="1085">
        <v>0</v>
      </c>
      <c r="L164" s="1094">
        <v>2188816.2799999998</v>
      </c>
    </row>
    <row r="165" spans="1:12" ht="18.95" customHeight="1">
      <c r="A165" s="992"/>
      <c r="B165" s="994"/>
      <c r="C165" s="994"/>
      <c r="D165" s="997" t="s">
        <v>44</v>
      </c>
      <c r="E165" s="1020">
        <v>0.22676223679909713</v>
      </c>
      <c r="F165" s="954">
        <v>0.29400488882173986</v>
      </c>
      <c r="G165" s="954">
        <v>0.2240650465838509</v>
      </c>
      <c r="H165" s="954">
        <v>0.23876525592151943</v>
      </c>
      <c r="I165" s="954">
        <v>7.1382504800438895E-2</v>
      </c>
      <c r="J165" s="954">
        <v>0</v>
      </c>
      <c r="K165" s="954">
        <v>0</v>
      </c>
      <c r="L165" s="1021">
        <v>1.2788054989162249E-2</v>
      </c>
    </row>
    <row r="166" spans="1:12" ht="18.95" customHeight="1">
      <c r="A166" s="998"/>
      <c r="B166" s="999"/>
      <c r="C166" s="999"/>
      <c r="D166" s="1002" t="s">
        <v>45</v>
      </c>
      <c r="E166" s="1022">
        <v>0</v>
      </c>
      <c r="F166" s="1023">
        <v>0</v>
      </c>
      <c r="G166" s="1023">
        <v>0</v>
      </c>
      <c r="H166" s="1023">
        <v>0</v>
      </c>
      <c r="I166" s="1023">
        <v>0</v>
      </c>
      <c r="J166" s="1023">
        <v>0</v>
      </c>
      <c r="K166" s="1023">
        <v>0</v>
      </c>
      <c r="L166" s="1024">
        <v>0</v>
      </c>
    </row>
    <row r="167" spans="1:12" ht="18.95" customHeight="1">
      <c r="A167" s="992" t="s">
        <v>416</v>
      </c>
      <c r="B167" s="993" t="s">
        <v>47</v>
      </c>
      <c r="C167" s="994" t="s">
        <v>417</v>
      </c>
      <c r="D167" s="997" t="s">
        <v>41</v>
      </c>
      <c r="E167" s="1090">
        <v>3162982000</v>
      </c>
      <c r="F167" s="1085">
        <v>1938906000</v>
      </c>
      <c r="G167" s="1085">
        <v>9301000</v>
      </c>
      <c r="H167" s="1085">
        <v>379201000</v>
      </c>
      <c r="I167" s="1085">
        <v>798578000</v>
      </c>
      <c r="J167" s="1085">
        <v>0</v>
      </c>
      <c r="K167" s="1085">
        <v>0</v>
      </c>
      <c r="L167" s="1094">
        <v>36996000</v>
      </c>
    </row>
    <row r="168" spans="1:12" ht="18.95" customHeight="1">
      <c r="A168" s="992"/>
      <c r="B168" s="993"/>
      <c r="C168" s="994" t="s">
        <v>418</v>
      </c>
      <c r="D168" s="997" t="s">
        <v>42</v>
      </c>
      <c r="E168" s="1093">
        <v>0</v>
      </c>
      <c r="F168" s="1085">
        <v>0</v>
      </c>
      <c r="G168" s="1085">
        <v>0</v>
      </c>
      <c r="H168" s="1085">
        <v>0</v>
      </c>
      <c r="I168" s="1085">
        <v>0</v>
      </c>
      <c r="J168" s="1085">
        <v>0</v>
      </c>
      <c r="K168" s="1085">
        <v>0</v>
      </c>
      <c r="L168" s="1094">
        <v>0</v>
      </c>
    </row>
    <row r="169" spans="1:12" ht="18.95" customHeight="1">
      <c r="A169" s="992"/>
      <c r="B169" s="993"/>
      <c r="C169" s="994"/>
      <c r="D169" s="997" t="s">
        <v>43</v>
      </c>
      <c r="E169" s="1093">
        <v>467881975.0800001</v>
      </c>
      <c r="F169" s="1085">
        <v>369514072.05000001</v>
      </c>
      <c r="G169" s="1085">
        <v>1676708.4200000002</v>
      </c>
      <c r="H169" s="1085">
        <v>64197892.520000041</v>
      </c>
      <c r="I169" s="1085">
        <v>30225917.489999998</v>
      </c>
      <c r="J169" s="1085">
        <v>0</v>
      </c>
      <c r="K169" s="1085">
        <v>0</v>
      </c>
      <c r="L169" s="1094">
        <v>2267384.6</v>
      </c>
    </row>
    <row r="170" spans="1:12" ht="18.95" customHeight="1">
      <c r="A170" s="996"/>
      <c r="B170" s="994"/>
      <c r="C170" s="994"/>
      <c r="D170" s="997" t="s">
        <v>44</v>
      </c>
      <c r="E170" s="1020">
        <v>0.14792432428638547</v>
      </c>
      <c r="F170" s="954">
        <v>0.19057864179594061</v>
      </c>
      <c r="G170" s="954">
        <v>0.18027184388775402</v>
      </c>
      <c r="H170" s="954">
        <v>0.16929779330750722</v>
      </c>
      <c r="I170" s="954">
        <v>3.7849674659206738E-2</v>
      </c>
      <c r="J170" s="954">
        <v>0</v>
      </c>
      <c r="K170" s="954">
        <v>0</v>
      </c>
      <c r="L170" s="1021">
        <v>6.1287290517893826E-2</v>
      </c>
    </row>
    <row r="171" spans="1:12" ht="18.95" customHeight="1">
      <c r="A171" s="998"/>
      <c r="B171" s="999"/>
      <c r="C171" s="999"/>
      <c r="D171" s="1003" t="s">
        <v>45</v>
      </c>
      <c r="E171" s="1022">
        <v>0</v>
      </c>
      <c r="F171" s="1023">
        <v>0</v>
      </c>
      <c r="G171" s="1023">
        <v>0</v>
      </c>
      <c r="H171" s="1023">
        <v>0</v>
      </c>
      <c r="I171" s="1023">
        <v>0</v>
      </c>
      <c r="J171" s="1023">
        <v>0</v>
      </c>
      <c r="K171" s="1023">
        <v>0</v>
      </c>
      <c r="L171" s="1024">
        <v>0</v>
      </c>
    </row>
    <row r="172" spans="1:12" ht="18.95" customHeight="1">
      <c r="A172" s="992" t="s">
        <v>419</v>
      </c>
      <c r="B172" s="993" t="s">
        <v>47</v>
      </c>
      <c r="C172" s="994" t="s">
        <v>420</v>
      </c>
      <c r="D172" s="1008" t="s">
        <v>41</v>
      </c>
      <c r="E172" s="1090">
        <v>113902000</v>
      </c>
      <c r="F172" s="1085">
        <v>107360000</v>
      </c>
      <c r="G172" s="1085">
        <v>20000</v>
      </c>
      <c r="H172" s="1085">
        <v>30000</v>
      </c>
      <c r="I172" s="1085">
        <v>650000</v>
      </c>
      <c r="J172" s="1085">
        <v>0</v>
      </c>
      <c r="K172" s="1085">
        <v>0</v>
      </c>
      <c r="L172" s="1094">
        <v>5842000</v>
      </c>
    </row>
    <row r="173" spans="1:12" ht="18.95" customHeight="1">
      <c r="A173" s="996"/>
      <c r="B173" s="994"/>
      <c r="C173" s="994" t="s">
        <v>421</v>
      </c>
      <c r="D173" s="997" t="s">
        <v>42</v>
      </c>
      <c r="E173" s="1093">
        <v>0</v>
      </c>
      <c r="F173" s="1085">
        <v>0</v>
      </c>
      <c r="G173" s="1085">
        <v>0</v>
      </c>
      <c r="H173" s="1085">
        <v>0</v>
      </c>
      <c r="I173" s="1085">
        <v>0</v>
      </c>
      <c r="J173" s="1085">
        <v>0</v>
      </c>
      <c r="K173" s="1085">
        <v>0</v>
      </c>
      <c r="L173" s="1094">
        <v>0</v>
      </c>
    </row>
    <row r="174" spans="1:12" ht="18.95" customHeight="1">
      <c r="A174" s="996"/>
      <c r="B174" s="994"/>
      <c r="C174" s="994" t="s">
        <v>422</v>
      </c>
      <c r="D174" s="997" t="s">
        <v>43</v>
      </c>
      <c r="E174" s="1093">
        <v>31233344</v>
      </c>
      <c r="F174" s="1085">
        <v>29264667</v>
      </c>
      <c r="G174" s="1085">
        <v>2400</v>
      </c>
      <c r="H174" s="1085">
        <v>0</v>
      </c>
      <c r="I174" s="1085">
        <v>235000</v>
      </c>
      <c r="J174" s="1085">
        <v>0</v>
      </c>
      <c r="K174" s="1085">
        <v>0</v>
      </c>
      <c r="L174" s="1094">
        <v>1731277</v>
      </c>
    </row>
    <row r="175" spans="1:12" ht="18.95" customHeight="1">
      <c r="A175" s="996"/>
      <c r="B175" s="994"/>
      <c r="C175" s="994" t="s">
        <v>423</v>
      </c>
      <c r="D175" s="997" t="s">
        <v>44</v>
      </c>
      <c r="E175" s="1020">
        <v>0.27421242822777475</v>
      </c>
      <c r="F175" s="954">
        <v>0.2725844541728763</v>
      </c>
      <c r="G175" s="954">
        <v>0.12</v>
      </c>
      <c r="H175" s="1083">
        <v>0</v>
      </c>
      <c r="I175" s="954">
        <v>0.36153846153846153</v>
      </c>
      <c r="J175" s="954">
        <v>0</v>
      </c>
      <c r="K175" s="954">
        <v>0</v>
      </c>
      <c r="L175" s="1021">
        <v>0.2963500513522766</v>
      </c>
    </row>
    <row r="176" spans="1:12" ht="18.95" customHeight="1">
      <c r="A176" s="998"/>
      <c r="B176" s="999"/>
      <c r="C176" s="999"/>
      <c r="D176" s="1002" t="s">
        <v>45</v>
      </c>
      <c r="E176" s="1022">
        <v>0</v>
      </c>
      <c r="F176" s="1023">
        <v>0</v>
      </c>
      <c r="G176" s="1023">
        <v>0</v>
      </c>
      <c r="H176" s="1023">
        <v>0</v>
      </c>
      <c r="I176" s="1023">
        <v>0</v>
      </c>
      <c r="J176" s="1023">
        <v>0</v>
      </c>
      <c r="K176" s="1023">
        <v>0</v>
      </c>
      <c r="L176" s="1024">
        <v>0</v>
      </c>
    </row>
    <row r="177" spans="1:12" ht="18.95" customHeight="1">
      <c r="A177" s="992" t="s">
        <v>424</v>
      </c>
      <c r="B177" s="993" t="s">
        <v>47</v>
      </c>
      <c r="C177" s="994" t="s">
        <v>425</v>
      </c>
      <c r="D177" s="995" t="s">
        <v>41</v>
      </c>
      <c r="E177" s="1090">
        <v>283322000</v>
      </c>
      <c r="F177" s="1085">
        <v>240737000</v>
      </c>
      <c r="G177" s="1085">
        <v>27075000</v>
      </c>
      <c r="H177" s="1085">
        <v>14516000</v>
      </c>
      <c r="I177" s="1085">
        <v>800000</v>
      </c>
      <c r="J177" s="1085">
        <v>0</v>
      </c>
      <c r="K177" s="1085">
        <v>0</v>
      </c>
      <c r="L177" s="1094">
        <v>194000</v>
      </c>
    </row>
    <row r="178" spans="1:12" ht="18.95" customHeight="1">
      <c r="A178" s="996"/>
      <c r="B178" s="994"/>
      <c r="C178" s="994"/>
      <c r="D178" s="997" t="s">
        <v>42</v>
      </c>
      <c r="E178" s="1093">
        <v>0</v>
      </c>
      <c r="F178" s="1085">
        <v>0</v>
      </c>
      <c r="G178" s="1085">
        <v>0</v>
      </c>
      <c r="H178" s="1085">
        <v>0</v>
      </c>
      <c r="I178" s="1085">
        <v>0</v>
      </c>
      <c r="J178" s="1085">
        <v>0</v>
      </c>
      <c r="K178" s="1085">
        <v>0</v>
      </c>
      <c r="L178" s="1094">
        <v>0</v>
      </c>
    </row>
    <row r="179" spans="1:12" ht="18.95" customHeight="1">
      <c r="A179" s="996"/>
      <c r="B179" s="994"/>
      <c r="C179" s="994"/>
      <c r="D179" s="997" t="s">
        <v>43</v>
      </c>
      <c r="E179" s="1093">
        <v>66428515.139999993</v>
      </c>
      <c r="F179" s="1085">
        <v>59237737.399999999</v>
      </c>
      <c r="G179" s="1085">
        <v>5129319.3</v>
      </c>
      <c r="H179" s="1085">
        <v>2061458.4400000002</v>
      </c>
      <c r="I179" s="1085">
        <v>0</v>
      </c>
      <c r="J179" s="1085">
        <v>0</v>
      </c>
      <c r="K179" s="1085">
        <v>0</v>
      </c>
      <c r="L179" s="1094">
        <v>0</v>
      </c>
    </row>
    <row r="180" spans="1:12" ht="19.5" customHeight="1">
      <c r="A180" s="996"/>
      <c r="B180" s="994"/>
      <c r="C180" s="994"/>
      <c r="D180" s="997" t="s">
        <v>44</v>
      </c>
      <c r="E180" s="1020">
        <v>0.23446296136551342</v>
      </c>
      <c r="F180" s="954">
        <v>0.24606827118390609</v>
      </c>
      <c r="G180" s="954">
        <v>0.18944854293628807</v>
      </c>
      <c r="H180" s="954">
        <v>0.1420128437586112</v>
      </c>
      <c r="I180" s="954">
        <v>0</v>
      </c>
      <c r="J180" s="954">
        <v>0</v>
      </c>
      <c r="K180" s="954">
        <v>0</v>
      </c>
      <c r="L180" s="1021">
        <v>0</v>
      </c>
    </row>
    <row r="181" spans="1:12" ht="18.75" customHeight="1">
      <c r="A181" s="998"/>
      <c r="B181" s="999"/>
      <c r="C181" s="999"/>
      <c r="D181" s="1002" t="s">
        <v>45</v>
      </c>
      <c r="E181" s="1022">
        <v>0</v>
      </c>
      <c r="F181" s="1023">
        <v>0</v>
      </c>
      <c r="G181" s="1023">
        <v>0</v>
      </c>
      <c r="H181" s="1023">
        <v>0</v>
      </c>
      <c r="I181" s="1023">
        <v>0</v>
      </c>
      <c r="J181" s="1023">
        <v>0</v>
      </c>
      <c r="K181" s="1023">
        <v>0</v>
      </c>
      <c r="L181" s="1024">
        <v>0</v>
      </c>
    </row>
    <row r="182" spans="1:12" s="947" customFormat="1" ht="8.25" customHeight="1">
      <c r="A182" s="1564"/>
      <c r="B182" s="1565"/>
      <c r="C182" s="1565"/>
      <c r="D182" s="1566"/>
      <c r="E182" s="1566"/>
      <c r="F182" s="1566"/>
      <c r="G182" s="1567"/>
      <c r="H182" s="1567"/>
      <c r="I182" s="1567"/>
      <c r="J182" s="1567"/>
      <c r="K182" s="1567"/>
      <c r="L182" s="1567"/>
    </row>
    <row r="183" spans="1:12" s="947" customFormat="1" ht="15.75" customHeight="1">
      <c r="A183" s="1564"/>
      <c r="B183" s="1565"/>
      <c r="C183" s="1565"/>
      <c r="D183" s="1566"/>
      <c r="E183" s="1566"/>
      <c r="F183" s="1566"/>
      <c r="G183" s="1567"/>
      <c r="H183" s="1567"/>
      <c r="I183" s="1567"/>
      <c r="J183" s="1567"/>
      <c r="K183" s="1567"/>
      <c r="L183" s="1567"/>
    </row>
    <row r="184" spans="1:12" s="947" customFormat="1" ht="18.75" customHeight="1">
      <c r="A184" s="1564"/>
      <c r="B184" s="1565"/>
      <c r="C184" s="1565"/>
      <c r="D184" s="1566"/>
      <c r="E184" s="1566"/>
      <c r="F184" s="1566"/>
      <c r="G184" s="1567"/>
      <c r="H184" s="1567"/>
      <c r="I184" s="1567"/>
      <c r="J184" s="1567"/>
      <c r="K184" s="1567"/>
      <c r="L184" s="1567"/>
    </row>
    <row r="185" spans="1:12">
      <c r="E185" s="1012"/>
      <c r="F185" s="1012"/>
      <c r="G185" s="1012"/>
      <c r="H185" s="1012"/>
      <c r="I185" s="1012"/>
      <c r="J185" s="1012"/>
      <c r="K185" s="1012"/>
      <c r="L185" s="1012"/>
    </row>
    <row r="189" spans="1:12">
      <c r="H189" s="1001"/>
      <c r="I189" s="1001"/>
      <c r="J189" s="1001"/>
    </row>
    <row r="190" spans="1:12">
      <c r="H190" s="1025"/>
      <c r="I190" s="1026"/>
      <c r="J190" s="1001"/>
    </row>
  </sheetData>
  <mergeCells count="3">
    <mergeCell ref="A182:L182"/>
    <mergeCell ref="A183:L183"/>
    <mergeCell ref="A184:L184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19" fitToHeight="0" orientation="landscape" useFirstPageNumber="1" r:id="rId1"/>
  <headerFooter alignWithMargins="0">
    <oddHeader>&amp;C&amp;12 - &amp;P -</oddHeader>
  </headerFooter>
  <rowBreaks count="5" manualBreakCount="5">
    <brk id="41" max="11" man="1"/>
    <brk id="76" max="11" man="1"/>
    <brk id="106" max="11" man="1"/>
    <brk id="141" max="11" man="1"/>
    <brk id="171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6"/>
  <sheetViews>
    <sheetView showGridLines="0" zoomScale="80" zoomScaleNormal="80" workbookViewId="0">
      <selection activeCell="Q272" sqref="Q272"/>
    </sheetView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570312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6" ht="15.75" customHeight="1">
      <c r="A1" s="1" t="s">
        <v>0</v>
      </c>
    </row>
    <row r="2" spans="1:16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6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6" ht="15.95" customHeight="1">
      <c r="A5" s="10"/>
      <c r="B5" s="11"/>
      <c r="C5" s="12" t="s">
        <v>3</v>
      </c>
      <c r="D5" s="13"/>
      <c r="E5" s="14" t="s">
        <v>4</v>
      </c>
      <c r="F5" s="1138" t="s">
        <v>4</v>
      </c>
      <c r="G5" s="1140"/>
      <c r="H5" s="934" t="s">
        <v>4</v>
      </c>
      <c r="I5" s="935" t="s">
        <v>4</v>
      </c>
      <c r="J5" s="936" t="s">
        <v>4</v>
      </c>
      <c r="K5" s="935" t="s">
        <v>4</v>
      </c>
      <c r="L5" s="15" t="s">
        <v>4</v>
      </c>
      <c r="M5" s="936" t="s">
        <v>4</v>
      </c>
    </row>
    <row r="6" spans="1:16" ht="15.95" customHeight="1">
      <c r="A6" s="16"/>
      <c r="B6" s="17"/>
      <c r="C6" s="938" t="s">
        <v>751</v>
      </c>
      <c r="D6" s="18"/>
      <c r="E6" s="19"/>
      <c r="F6" s="20" t="s">
        <v>5</v>
      </c>
      <c r="G6" s="1139"/>
      <c r="H6" s="939" t="s">
        <v>6</v>
      </c>
      <c r="I6" s="940" t="s">
        <v>7</v>
      </c>
      <c r="J6" s="941" t="s">
        <v>7</v>
      </c>
      <c r="K6" s="940" t="s">
        <v>8</v>
      </c>
      <c r="L6" s="942" t="s">
        <v>9</v>
      </c>
      <c r="M6" s="941" t="s">
        <v>10</v>
      </c>
    </row>
    <row r="7" spans="1:16" ht="15.95" customHeight="1">
      <c r="A7" s="16"/>
      <c r="B7" s="17"/>
      <c r="C7" s="21" t="s">
        <v>11</v>
      </c>
      <c r="D7" s="22"/>
      <c r="E7" s="23" t="s">
        <v>12</v>
      </c>
      <c r="F7" s="20" t="s">
        <v>13</v>
      </c>
      <c r="G7" s="1139"/>
      <c r="H7" s="944" t="s">
        <v>14</v>
      </c>
      <c r="I7" s="940" t="s">
        <v>15</v>
      </c>
      <c r="J7" s="941" t="s">
        <v>16</v>
      </c>
      <c r="K7" s="940" t="s">
        <v>17</v>
      </c>
      <c r="L7" s="941" t="s">
        <v>18</v>
      </c>
      <c r="M7" s="945" t="s">
        <v>19</v>
      </c>
    </row>
    <row r="8" spans="1:16" ht="15.95" customHeight="1">
      <c r="A8" s="16"/>
      <c r="B8" s="17"/>
      <c r="C8" s="21" t="s">
        <v>705</v>
      </c>
      <c r="D8" s="22"/>
      <c r="E8" s="23" t="s">
        <v>4</v>
      </c>
      <c r="F8" s="20" t="s">
        <v>20</v>
      </c>
      <c r="G8" s="1139"/>
      <c r="H8" s="944" t="s">
        <v>21</v>
      </c>
      <c r="I8" s="940" t="s">
        <v>22</v>
      </c>
      <c r="J8" s="941" t="s">
        <v>4</v>
      </c>
      <c r="K8" s="940" t="s">
        <v>23</v>
      </c>
      <c r="L8" s="941" t="s">
        <v>24</v>
      </c>
      <c r="M8" s="941" t="s">
        <v>25</v>
      </c>
    </row>
    <row r="9" spans="1:16" ht="15.95" customHeight="1">
      <c r="A9" s="16"/>
      <c r="B9" s="17"/>
      <c r="C9" s="21" t="s">
        <v>26</v>
      </c>
      <c r="D9" s="22"/>
      <c r="E9" s="24" t="s">
        <v>4</v>
      </c>
      <c r="F9" s="1137" t="s">
        <v>4</v>
      </c>
      <c r="G9" s="1139"/>
      <c r="H9" s="944" t="s">
        <v>4</v>
      </c>
      <c r="I9" s="940" t="s">
        <v>27</v>
      </c>
      <c r="J9" s="941"/>
      <c r="K9" s="940" t="s">
        <v>28</v>
      </c>
      <c r="L9" s="941" t="s">
        <v>4</v>
      </c>
      <c r="M9" s="941" t="s">
        <v>29</v>
      </c>
    </row>
    <row r="10" spans="1:16" ht="15.95" customHeight="1">
      <c r="A10" s="16"/>
      <c r="B10" s="17"/>
      <c r="C10" s="21" t="s">
        <v>30</v>
      </c>
      <c r="D10" s="25"/>
      <c r="E10" s="26"/>
      <c r="F10" s="1141"/>
      <c r="G10" s="1142"/>
      <c r="H10" s="946"/>
      <c r="I10" s="27"/>
      <c r="J10" s="28"/>
      <c r="K10" s="29"/>
      <c r="L10" s="30"/>
      <c r="M10" s="28"/>
    </row>
    <row r="11" spans="1:16" ht="9.9499999999999993" customHeight="1">
      <c r="A11" s="31"/>
      <c r="B11" s="32"/>
      <c r="C11" s="33" t="s">
        <v>31</v>
      </c>
      <c r="D11" s="34"/>
      <c r="E11" s="35" t="s">
        <v>32</v>
      </c>
      <c r="F11" s="1570" t="s">
        <v>33</v>
      </c>
      <c r="G11" s="1571"/>
      <c r="H11" s="36" t="s">
        <v>34</v>
      </c>
      <c r="I11" s="37" t="s">
        <v>35</v>
      </c>
      <c r="J11" s="38" t="s">
        <v>36</v>
      </c>
      <c r="K11" s="39" t="s">
        <v>37</v>
      </c>
      <c r="L11" s="40" t="s">
        <v>38</v>
      </c>
      <c r="M11" s="40" t="s">
        <v>39</v>
      </c>
    </row>
    <row r="12" spans="1:16" ht="18.399999999999999" customHeight="1">
      <c r="A12" s="16"/>
      <c r="B12" s="17"/>
      <c r="C12" s="41" t="s">
        <v>40</v>
      </c>
      <c r="D12" s="42" t="s">
        <v>41</v>
      </c>
      <c r="E12" s="677">
        <v>435340000000</v>
      </c>
      <c r="F12" s="678">
        <v>235893971000</v>
      </c>
      <c r="G12" s="678"/>
      <c r="H12" s="678">
        <v>26270074000</v>
      </c>
      <c r="I12" s="678">
        <v>87714670000</v>
      </c>
      <c r="J12" s="678">
        <v>24058053000</v>
      </c>
      <c r="K12" s="678">
        <v>27599900000</v>
      </c>
      <c r="L12" s="678">
        <v>23327650000</v>
      </c>
      <c r="M12" s="679">
        <v>10475682000</v>
      </c>
      <c r="N12" s="44"/>
      <c r="O12" s="44"/>
      <c r="P12" s="1155"/>
    </row>
    <row r="13" spans="1:16" ht="18.399999999999999" customHeight="1">
      <c r="A13" s="16"/>
      <c r="B13" s="17"/>
      <c r="C13" s="45"/>
      <c r="D13" s="46" t="s">
        <v>42</v>
      </c>
      <c r="E13" s="680">
        <v>0</v>
      </c>
      <c r="F13" s="678">
        <v>0</v>
      </c>
      <c r="G13" s="678"/>
      <c r="H13" s="678">
        <v>0</v>
      </c>
      <c r="I13" s="678">
        <v>0</v>
      </c>
      <c r="J13" s="678">
        <v>0</v>
      </c>
      <c r="K13" s="678">
        <v>0</v>
      </c>
      <c r="L13" s="678">
        <v>0</v>
      </c>
      <c r="M13" s="681">
        <v>0</v>
      </c>
      <c r="N13" s="44"/>
      <c r="O13" s="44"/>
    </row>
    <row r="14" spans="1:16" ht="18.399999999999999" customHeight="1">
      <c r="A14" s="16"/>
      <c r="B14" s="17"/>
      <c r="C14" s="47" t="s">
        <v>4</v>
      </c>
      <c r="D14" s="46" t="s">
        <v>43</v>
      </c>
      <c r="E14" s="680">
        <v>105552645769.02</v>
      </c>
      <c r="F14" s="678">
        <v>61934671549.809998</v>
      </c>
      <c r="G14" s="678"/>
      <c r="H14" s="678">
        <v>6278029959.2799997</v>
      </c>
      <c r="I14" s="678">
        <v>19695850402.150002</v>
      </c>
      <c r="J14" s="678">
        <v>2823955261.3600006</v>
      </c>
      <c r="K14" s="678">
        <v>5822827122.6300001</v>
      </c>
      <c r="L14" s="678">
        <v>7022972606.3800001</v>
      </c>
      <c r="M14" s="681">
        <v>1974338867.4099998</v>
      </c>
      <c r="N14" s="44"/>
      <c r="O14" s="44"/>
    </row>
    <row r="15" spans="1:16" ht="18.399999999999999" customHeight="1">
      <c r="A15" s="16"/>
      <c r="B15" s="17"/>
      <c r="C15" s="45"/>
      <c r="D15" s="46" t="s">
        <v>44</v>
      </c>
      <c r="E15" s="270">
        <v>0.24246025122667342</v>
      </c>
      <c r="F15" s="270">
        <v>0.26255300755359279</v>
      </c>
      <c r="G15" s="270"/>
      <c r="H15" s="270">
        <v>0.23898029214839667</v>
      </c>
      <c r="I15" s="270">
        <v>0.22454454200363522</v>
      </c>
      <c r="J15" s="270">
        <v>0.11738087289773617</v>
      </c>
      <c r="K15" s="270">
        <v>0.21097276159080286</v>
      </c>
      <c r="L15" s="270">
        <v>0.30105786936875339</v>
      </c>
      <c r="M15" s="271">
        <v>0.18846876675046073</v>
      </c>
      <c r="N15" s="44"/>
      <c r="O15" s="44"/>
    </row>
    <row r="16" spans="1:16" ht="18.399999999999999" customHeight="1">
      <c r="A16" s="48"/>
      <c r="B16" s="49"/>
      <c r="C16" s="50"/>
      <c r="D16" s="46" t="s">
        <v>45</v>
      </c>
      <c r="E16" s="272">
        <v>0</v>
      </c>
      <c r="F16" s="272">
        <v>0</v>
      </c>
      <c r="G16" s="272"/>
      <c r="H16" s="272">
        <v>0</v>
      </c>
      <c r="I16" s="272">
        <v>0</v>
      </c>
      <c r="J16" s="272">
        <v>0</v>
      </c>
      <c r="K16" s="272">
        <v>0</v>
      </c>
      <c r="L16" s="272">
        <v>0</v>
      </c>
      <c r="M16" s="273">
        <v>0</v>
      </c>
      <c r="N16" s="44"/>
      <c r="O16" s="44"/>
    </row>
    <row r="17" spans="1:16" ht="18.399999999999999" customHeight="1">
      <c r="A17" s="51" t="s">
        <v>46</v>
      </c>
      <c r="B17" s="52" t="s">
        <v>47</v>
      </c>
      <c r="C17" s="53" t="s">
        <v>48</v>
      </c>
      <c r="D17" s="54" t="s">
        <v>41</v>
      </c>
      <c r="E17" s="682">
        <v>199331000</v>
      </c>
      <c r="F17" s="1085">
        <v>30000000</v>
      </c>
      <c r="G17" s="1091"/>
      <c r="H17" s="1085">
        <v>857000</v>
      </c>
      <c r="I17" s="1085">
        <v>158074000</v>
      </c>
      <c r="J17" s="1085">
        <v>10400000</v>
      </c>
      <c r="K17" s="1085">
        <v>0</v>
      </c>
      <c r="L17" s="1085">
        <v>0</v>
      </c>
      <c r="M17" s="1094">
        <v>0</v>
      </c>
      <c r="N17" s="44"/>
      <c r="O17" s="44"/>
    </row>
    <row r="18" spans="1:16" ht="18.399999999999999" customHeight="1">
      <c r="A18" s="56"/>
      <c r="B18" s="52"/>
      <c r="C18" s="53" t="s">
        <v>4</v>
      </c>
      <c r="D18" s="57" t="s">
        <v>42</v>
      </c>
      <c r="E18" s="682">
        <v>0</v>
      </c>
      <c r="F18" s="1085">
        <v>0</v>
      </c>
      <c r="G18" s="1085"/>
      <c r="H18" s="1085">
        <v>0</v>
      </c>
      <c r="I18" s="1085">
        <v>0</v>
      </c>
      <c r="J18" s="1085">
        <v>0</v>
      </c>
      <c r="K18" s="1085">
        <v>0</v>
      </c>
      <c r="L18" s="1085">
        <v>0</v>
      </c>
      <c r="M18" s="1094">
        <v>0</v>
      </c>
      <c r="N18" s="44"/>
      <c r="O18" s="44"/>
    </row>
    <row r="19" spans="1:16" ht="18.399999999999999" customHeight="1">
      <c r="A19" s="56"/>
      <c r="B19" s="52"/>
      <c r="C19" s="53" t="s">
        <v>4</v>
      </c>
      <c r="D19" s="57" t="s">
        <v>43</v>
      </c>
      <c r="E19" s="682">
        <v>34411352.139999993</v>
      </c>
      <c r="F19" s="1085">
        <v>1700000</v>
      </c>
      <c r="G19" s="1085"/>
      <c r="H19" s="1085">
        <v>203486.51</v>
      </c>
      <c r="I19" s="1085">
        <v>32362265.629999995</v>
      </c>
      <c r="J19" s="1085">
        <v>145600</v>
      </c>
      <c r="K19" s="1085">
        <v>0</v>
      </c>
      <c r="L19" s="1085">
        <v>0</v>
      </c>
      <c r="M19" s="1094">
        <v>0</v>
      </c>
      <c r="N19" s="44"/>
      <c r="O19" s="44"/>
    </row>
    <row r="20" spans="1:16" ht="18.399999999999999" customHeight="1">
      <c r="A20" s="56"/>
      <c r="B20" s="52"/>
      <c r="C20" s="53" t="s">
        <v>4</v>
      </c>
      <c r="D20" s="57" t="s">
        <v>44</v>
      </c>
      <c r="E20" s="174">
        <v>0.17263422217316921</v>
      </c>
      <c r="F20" s="174">
        <v>5.6666666666666664E-2</v>
      </c>
      <c r="G20" s="174"/>
      <c r="H20" s="174">
        <v>0.23744050175029172</v>
      </c>
      <c r="I20" s="174">
        <v>0.20472858047496739</v>
      </c>
      <c r="J20" s="174">
        <v>1.4E-2</v>
      </c>
      <c r="K20" s="174">
        <v>0</v>
      </c>
      <c r="L20" s="174">
        <v>0</v>
      </c>
      <c r="M20" s="274">
        <v>0</v>
      </c>
      <c r="N20" s="44"/>
      <c r="O20" s="44"/>
    </row>
    <row r="21" spans="1:16" s="17" customFormat="1" ht="18.399999999999999" customHeight="1">
      <c r="A21" s="58"/>
      <c r="B21" s="59"/>
      <c r="C21" s="60" t="s">
        <v>4</v>
      </c>
      <c r="D21" s="61" t="s">
        <v>45</v>
      </c>
      <c r="E21" s="175">
        <v>0</v>
      </c>
      <c r="F21" s="175">
        <v>0</v>
      </c>
      <c r="G21" s="175"/>
      <c r="H21" s="175">
        <v>0</v>
      </c>
      <c r="I21" s="175">
        <v>0</v>
      </c>
      <c r="J21" s="175">
        <v>0</v>
      </c>
      <c r="K21" s="175">
        <v>0</v>
      </c>
      <c r="L21" s="175">
        <v>0</v>
      </c>
      <c r="M21" s="275">
        <v>0</v>
      </c>
      <c r="N21" s="44"/>
      <c r="O21" s="44"/>
      <c r="P21" s="2"/>
    </row>
    <row r="22" spans="1:16" ht="18.399999999999999" customHeight="1">
      <c r="A22" s="51" t="s">
        <v>49</v>
      </c>
      <c r="B22" s="52" t="s">
        <v>47</v>
      </c>
      <c r="C22" s="53" t="s">
        <v>50</v>
      </c>
      <c r="D22" s="62" t="s">
        <v>41</v>
      </c>
      <c r="E22" s="682">
        <v>557535000</v>
      </c>
      <c r="F22" s="1085">
        <v>0</v>
      </c>
      <c r="G22" s="1091"/>
      <c r="H22" s="1085">
        <v>104052000</v>
      </c>
      <c r="I22" s="1085">
        <v>384650000</v>
      </c>
      <c r="J22" s="1085">
        <v>68833000</v>
      </c>
      <c r="K22" s="1085">
        <v>0</v>
      </c>
      <c r="L22" s="1085">
        <v>0</v>
      </c>
      <c r="M22" s="1094">
        <v>0</v>
      </c>
      <c r="N22" s="44"/>
      <c r="O22" s="44"/>
    </row>
    <row r="23" spans="1:16" ht="18.399999999999999" customHeight="1">
      <c r="A23" s="56"/>
      <c r="B23" s="52"/>
      <c r="C23" s="53" t="s">
        <v>4</v>
      </c>
      <c r="D23" s="62" t="s">
        <v>42</v>
      </c>
      <c r="E23" s="682">
        <v>0</v>
      </c>
      <c r="F23" s="1085">
        <v>0</v>
      </c>
      <c r="G23" s="1085"/>
      <c r="H23" s="1085">
        <v>0</v>
      </c>
      <c r="I23" s="1085">
        <v>0</v>
      </c>
      <c r="J23" s="1085">
        <v>0</v>
      </c>
      <c r="K23" s="1085">
        <v>0</v>
      </c>
      <c r="L23" s="1085">
        <v>0</v>
      </c>
      <c r="M23" s="1094">
        <v>0</v>
      </c>
      <c r="N23" s="44"/>
      <c r="O23" s="44"/>
    </row>
    <row r="24" spans="1:16" ht="18.399999999999999" customHeight="1">
      <c r="A24" s="56"/>
      <c r="B24" s="52"/>
      <c r="C24" s="53" t="s">
        <v>4</v>
      </c>
      <c r="D24" s="62" t="s">
        <v>43</v>
      </c>
      <c r="E24" s="682">
        <v>114608229.29000001</v>
      </c>
      <c r="F24" s="1085">
        <v>0</v>
      </c>
      <c r="G24" s="1085"/>
      <c r="H24" s="1085">
        <v>32250865.800000001</v>
      </c>
      <c r="I24" s="1085">
        <v>79783553.63000001</v>
      </c>
      <c r="J24" s="1085">
        <v>2573809.86</v>
      </c>
      <c r="K24" s="1085">
        <v>0</v>
      </c>
      <c r="L24" s="1085">
        <v>0</v>
      </c>
      <c r="M24" s="1094">
        <v>0</v>
      </c>
      <c r="N24" s="44"/>
      <c r="O24" s="44"/>
    </row>
    <row r="25" spans="1:16" ht="18.399999999999999" customHeight="1">
      <c r="A25" s="56"/>
      <c r="B25" s="52"/>
      <c r="C25" s="53" t="s">
        <v>4</v>
      </c>
      <c r="D25" s="62" t="s">
        <v>44</v>
      </c>
      <c r="E25" s="174">
        <v>0.20556239391248982</v>
      </c>
      <c r="F25" s="174">
        <v>0</v>
      </c>
      <c r="G25" s="174"/>
      <c r="H25" s="174">
        <v>0.30994950409410682</v>
      </c>
      <c r="I25" s="174">
        <v>0.20741857176654105</v>
      </c>
      <c r="J25" s="174">
        <v>3.7392091874536917E-2</v>
      </c>
      <c r="K25" s="174">
        <v>0</v>
      </c>
      <c r="L25" s="174">
        <v>0</v>
      </c>
      <c r="M25" s="274">
        <v>0</v>
      </c>
      <c r="N25" s="44"/>
      <c r="O25" s="44"/>
    </row>
    <row r="26" spans="1:16" ht="18.399999999999999" customHeight="1">
      <c r="A26" s="58"/>
      <c r="B26" s="59"/>
      <c r="C26" s="60" t="s">
        <v>4</v>
      </c>
      <c r="D26" s="62" t="s">
        <v>45</v>
      </c>
      <c r="E26" s="175">
        <v>0</v>
      </c>
      <c r="F26" s="175">
        <v>0</v>
      </c>
      <c r="G26" s="175"/>
      <c r="H26" s="175">
        <v>0</v>
      </c>
      <c r="I26" s="175">
        <v>0</v>
      </c>
      <c r="J26" s="175">
        <v>0</v>
      </c>
      <c r="K26" s="175">
        <v>0</v>
      </c>
      <c r="L26" s="175">
        <v>0</v>
      </c>
      <c r="M26" s="275">
        <v>0</v>
      </c>
      <c r="N26" s="44"/>
      <c r="O26" s="44"/>
    </row>
    <row r="27" spans="1:16" ht="18.399999999999999" customHeight="1">
      <c r="A27" s="51" t="s">
        <v>51</v>
      </c>
      <c r="B27" s="52" t="s">
        <v>47</v>
      </c>
      <c r="C27" s="53" t="s">
        <v>52</v>
      </c>
      <c r="D27" s="63" t="s">
        <v>41</v>
      </c>
      <c r="E27" s="682">
        <v>110225000</v>
      </c>
      <c r="F27" s="1085">
        <v>0</v>
      </c>
      <c r="G27" s="1091"/>
      <c r="H27" s="1085">
        <v>22816000</v>
      </c>
      <c r="I27" s="1085">
        <v>85289000</v>
      </c>
      <c r="J27" s="1085">
        <v>2120000</v>
      </c>
      <c r="K27" s="1085">
        <v>0</v>
      </c>
      <c r="L27" s="1085">
        <v>0</v>
      </c>
      <c r="M27" s="1094">
        <v>0</v>
      </c>
      <c r="N27" s="44"/>
      <c r="O27" s="44"/>
    </row>
    <row r="28" spans="1:16" ht="18.399999999999999" customHeight="1">
      <c r="A28" s="56"/>
      <c r="B28" s="52"/>
      <c r="C28" s="53" t="s">
        <v>4</v>
      </c>
      <c r="D28" s="62" t="s">
        <v>42</v>
      </c>
      <c r="E28" s="682">
        <v>0</v>
      </c>
      <c r="F28" s="1085">
        <v>0</v>
      </c>
      <c r="G28" s="1085"/>
      <c r="H28" s="1085">
        <v>0</v>
      </c>
      <c r="I28" s="1085">
        <v>0</v>
      </c>
      <c r="J28" s="1085">
        <v>0</v>
      </c>
      <c r="K28" s="1085">
        <v>0</v>
      </c>
      <c r="L28" s="1085">
        <v>0</v>
      </c>
      <c r="M28" s="1094">
        <v>0</v>
      </c>
      <c r="N28" s="44"/>
      <c r="O28" s="44"/>
    </row>
    <row r="29" spans="1:16" ht="18.399999999999999" customHeight="1">
      <c r="A29" s="56"/>
      <c r="B29" s="52"/>
      <c r="C29" s="53" t="s">
        <v>4</v>
      </c>
      <c r="D29" s="62" t="s">
        <v>43</v>
      </c>
      <c r="E29" s="682">
        <v>23692027.319999993</v>
      </c>
      <c r="F29" s="1085">
        <v>0</v>
      </c>
      <c r="G29" s="1085"/>
      <c r="H29" s="1085">
        <v>5945703.6099999994</v>
      </c>
      <c r="I29" s="1085">
        <v>17703732.809999995</v>
      </c>
      <c r="J29" s="1085">
        <v>42590.9</v>
      </c>
      <c r="K29" s="1085">
        <v>0</v>
      </c>
      <c r="L29" s="1085">
        <v>0</v>
      </c>
      <c r="M29" s="1094">
        <v>0</v>
      </c>
      <c r="N29" s="44"/>
      <c r="O29" s="44"/>
    </row>
    <row r="30" spans="1:16" ht="18.399999999999999" customHeight="1">
      <c r="A30" s="56"/>
      <c r="B30" s="52"/>
      <c r="C30" s="53" t="s">
        <v>4</v>
      </c>
      <c r="D30" s="62" t="s">
        <v>44</v>
      </c>
      <c r="E30" s="174">
        <v>0.21494241161261052</v>
      </c>
      <c r="F30" s="174">
        <v>0</v>
      </c>
      <c r="G30" s="174"/>
      <c r="H30" s="174">
        <v>0.26059360142005605</v>
      </c>
      <c r="I30" s="174">
        <v>0.20757345976620661</v>
      </c>
      <c r="J30" s="174">
        <v>2.0090047169811321E-2</v>
      </c>
      <c r="K30" s="174">
        <v>0</v>
      </c>
      <c r="L30" s="174">
        <v>0</v>
      </c>
      <c r="M30" s="274">
        <v>0</v>
      </c>
      <c r="N30" s="44"/>
      <c r="O30" s="44"/>
    </row>
    <row r="31" spans="1:16" ht="18.399999999999999" customHeight="1">
      <c r="A31" s="58"/>
      <c r="B31" s="59"/>
      <c r="C31" s="60" t="s">
        <v>4</v>
      </c>
      <c r="D31" s="64" t="s">
        <v>45</v>
      </c>
      <c r="E31" s="175">
        <v>0</v>
      </c>
      <c r="F31" s="175">
        <v>0</v>
      </c>
      <c r="G31" s="175"/>
      <c r="H31" s="175">
        <v>0</v>
      </c>
      <c r="I31" s="175">
        <v>0</v>
      </c>
      <c r="J31" s="175">
        <v>0</v>
      </c>
      <c r="K31" s="175">
        <v>0</v>
      </c>
      <c r="L31" s="175">
        <v>0</v>
      </c>
      <c r="M31" s="275">
        <v>0</v>
      </c>
      <c r="N31" s="44"/>
      <c r="O31" s="44"/>
    </row>
    <row r="32" spans="1:16" ht="18.399999999999999" customHeight="1">
      <c r="A32" s="51" t="s">
        <v>53</v>
      </c>
      <c r="B32" s="52" t="s">
        <v>47</v>
      </c>
      <c r="C32" s="53" t="s">
        <v>54</v>
      </c>
      <c r="D32" s="62" t="s">
        <v>41</v>
      </c>
      <c r="E32" s="682">
        <v>164565000</v>
      </c>
      <c r="F32" s="1085">
        <v>0</v>
      </c>
      <c r="G32" s="1091"/>
      <c r="H32" s="1085">
        <v>35632000</v>
      </c>
      <c r="I32" s="1085">
        <v>125491000</v>
      </c>
      <c r="J32" s="1085">
        <v>3442000</v>
      </c>
      <c r="K32" s="1085">
        <v>0</v>
      </c>
      <c r="L32" s="1085">
        <v>0</v>
      </c>
      <c r="M32" s="1094">
        <v>0</v>
      </c>
      <c r="N32" s="44"/>
      <c r="O32" s="44"/>
    </row>
    <row r="33" spans="1:15" ht="18.399999999999999" customHeight="1">
      <c r="A33" s="56"/>
      <c r="B33" s="52"/>
      <c r="C33" s="53" t="s">
        <v>4</v>
      </c>
      <c r="D33" s="62" t="s">
        <v>42</v>
      </c>
      <c r="E33" s="682">
        <v>0</v>
      </c>
      <c r="F33" s="1085">
        <v>0</v>
      </c>
      <c r="G33" s="1085"/>
      <c r="H33" s="1085">
        <v>0</v>
      </c>
      <c r="I33" s="1085">
        <v>0</v>
      </c>
      <c r="J33" s="1085">
        <v>0</v>
      </c>
      <c r="K33" s="1085">
        <v>0</v>
      </c>
      <c r="L33" s="1085">
        <v>0</v>
      </c>
      <c r="M33" s="1094">
        <v>0</v>
      </c>
      <c r="N33" s="44"/>
      <c r="O33" s="44"/>
    </row>
    <row r="34" spans="1:15" ht="18.399999999999999" customHeight="1">
      <c r="A34" s="56"/>
      <c r="B34" s="52"/>
      <c r="C34" s="53" t="s">
        <v>4</v>
      </c>
      <c r="D34" s="62" t="s">
        <v>43</v>
      </c>
      <c r="E34" s="682">
        <v>35318140.599999994</v>
      </c>
      <c r="F34" s="1085">
        <v>0</v>
      </c>
      <c r="G34" s="1085"/>
      <c r="H34" s="1085">
        <v>7426901.5099999998</v>
      </c>
      <c r="I34" s="1085">
        <v>27891239.089999996</v>
      </c>
      <c r="J34" s="1085">
        <v>0</v>
      </c>
      <c r="K34" s="1085">
        <v>0</v>
      </c>
      <c r="L34" s="1085">
        <v>0</v>
      </c>
      <c r="M34" s="1094">
        <v>0</v>
      </c>
      <c r="N34" s="44"/>
      <c r="O34" s="44"/>
    </row>
    <row r="35" spans="1:15" ht="18.399999999999999" customHeight="1">
      <c r="A35" s="56"/>
      <c r="B35" s="52"/>
      <c r="C35" s="53" t="s">
        <v>4</v>
      </c>
      <c r="D35" s="62" t="s">
        <v>44</v>
      </c>
      <c r="E35" s="174">
        <v>0.21461514052198216</v>
      </c>
      <c r="F35" s="174">
        <v>0</v>
      </c>
      <c r="G35" s="174"/>
      <c r="H35" s="174">
        <v>0.20843347300179613</v>
      </c>
      <c r="I35" s="174">
        <v>0.22225688766525087</v>
      </c>
      <c r="J35" s="174">
        <v>0</v>
      </c>
      <c r="K35" s="174">
        <v>0</v>
      </c>
      <c r="L35" s="174">
        <v>0</v>
      </c>
      <c r="M35" s="274">
        <v>0</v>
      </c>
      <c r="N35" s="44"/>
      <c r="O35" s="44"/>
    </row>
    <row r="36" spans="1:15" ht="18.399999999999999" customHeight="1">
      <c r="A36" s="58"/>
      <c r="B36" s="59"/>
      <c r="C36" s="60" t="s">
        <v>4</v>
      </c>
      <c r="D36" s="62" t="s">
        <v>45</v>
      </c>
      <c r="E36" s="175">
        <v>0</v>
      </c>
      <c r="F36" s="175">
        <v>0</v>
      </c>
      <c r="G36" s="175"/>
      <c r="H36" s="175">
        <v>0</v>
      </c>
      <c r="I36" s="175">
        <v>0</v>
      </c>
      <c r="J36" s="175">
        <v>0</v>
      </c>
      <c r="K36" s="175">
        <v>0</v>
      </c>
      <c r="L36" s="175">
        <v>0</v>
      </c>
      <c r="M36" s="275">
        <v>0</v>
      </c>
      <c r="N36" s="44"/>
      <c r="O36" s="44"/>
    </row>
    <row r="37" spans="1:15" ht="18.399999999999999" customHeight="1">
      <c r="A37" s="51" t="s">
        <v>55</v>
      </c>
      <c r="B37" s="52" t="s">
        <v>47</v>
      </c>
      <c r="C37" s="53" t="s">
        <v>56</v>
      </c>
      <c r="D37" s="63" t="s">
        <v>41</v>
      </c>
      <c r="E37" s="682">
        <v>565783000</v>
      </c>
      <c r="F37" s="1085">
        <v>0</v>
      </c>
      <c r="G37" s="1091"/>
      <c r="H37" s="1085">
        <v>73125000</v>
      </c>
      <c r="I37" s="1085">
        <v>485220000</v>
      </c>
      <c r="J37" s="1085">
        <v>7438000</v>
      </c>
      <c r="K37" s="1085">
        <v>0</v>
      </c>
      <c r="L37" s="1085">
        <v>0</v>
      </c>
      <c r="M37" s="1094">
        <v>0</v>
      </c>
      <c r="N37" s="44"/>
      <c r="O37" s="44"/>
    </row>
    <row r="38" spans="1:15" ht="18.399999999999999" customHeight="1">
      <c r="A38" s="56"/>
      <c r="B38" s="52"/>
      <c r="C38" s="53" t="s">
        <v>4</v>
      </c>
      <c r="D38" s="62" t="s">
        <v>42</v>
      </c>
      <c r="E38" s="682">
        <v>0</v>
      </c>
      <c r="F38" s="1085">
        <v>0</v>
      </c>
      <c r="G38" s="1085"/>
      <c r="H38" s="1085">
        <v>0</v>
      </c>
      <c r="I38" s="1085">
        <v>0</v>
      </c>
      <c r="J38" s="1085">
        <v>0</v>
      </c>
      <c r="K38" s="1085">
        <v>0</v>
      </c>
      <c r="L38" s="1085">
        <v>0</v>
      </c>
      <c r="M38" s="1094">
        <v>0</v>
      </c>
      <c r="N38" s="44"/>
      <c r="O38" s="44"/>
    </row>
    <row r="39" spans="1:15" ht="18.399999999999999" customHeight="1">
      <c r="A39" s="56"/>
      <c r="B39" s="52"/>
      <c r="C39" s="53" t="s">
        <v>4</v>
      </c>
      <c r="D39" s="62" t="s">
        <v>43</v>
      </c>
      <c r="E39" s="682">
        <v>126295247.94000001</v>
      </c>
      <c r="F39" s="1085">
        <v>0</v>
      </c>
      <c r="G39" s="1085"/>
      <c r="H39" s="1085">
        <v>15670320.08</v>
      </c>
      <c r="I39" s="1085">
        <v>110604337.86000001</v>
      </c>
      <c r="J39" s="1085">
        <v>20590</v>
      </c>
      <c r="K39" s="1085">
        <v>0</v>
      </c>
      <c r="L39" s="1085">
        <v>0</v>
      </c>
      <c r="M39" s="1094">
        <v>0</v>
      </c>
      <c r="N39" s="44"/>
      <c r="O39" s="44"/>
    </row>
    <row r="40" spans="1:15" ht="18.399999999999999" customHeight="1">
      <c r="A40" s="56"/>
      <c r="B40" s="52"/>
      <c r="C40" s="53" t="s">
        <v>4</v>
      </c>
      <c r="D40" s="62" t="s">
        <v>44</v>
      </c>
      <c r="E40" s="174">
        <v>0.22322206206266362</v>
      </c>
      <c r="F40" s="174">
        <v>0</v>
      </c>
      <c r="G40" s="174"/>
      <c r="H40" s="174">
        <v>0.21429497545299145</v>
      </c>
      <c r="I40" s="174">
        <v>0.227946782614072</v>
      </c>
      <c r="J40" s="174">
        <v>2.7682172627050282E-3</v>
      </c>
      <c r="K40" s="174">
        <v>0</v>
      </c>
      <c r="L40" s="174">
        <v>0</v>
      </c>
      <c r="M40" s="274">
        <v>0</v>
      </c>
      <c r="N40" s="44"/>
      <c r="O40" s="44"/>
    </row>
    <row r="41" spans="1:15" ht="18.399999999999999" customHeight="1">
      <c r="A41" s="58"/>
      <c r="B41" s="59"/>
      <c r="C41" s="60" t="s">
        <v>4</v>
      </c>
      <c r="D41" s="61" t="s">
        <v>45</v>
      </c>
      <c r="E41" s="276">
        <v>0</v>
      </c>
      <c r="F41" s="175">
        <v>0</v>
      </c>
      <c r="G41" s="175"/>
      <c r="H41" s="175">
        <v>0</v>
      </c>
      <c r="I41" s="175">
        <v>0</v>
      </c>
      <c r="J41" s="175">
        <v>0</v>
      </c>
      <c r="K41" s="175">
        <v>0</v>
      </c>
      <c r="L41" s="175">
        <v>0</v>
      </c>
      <c r="M41" s="275">
        <v>0</v>
      </c>
      <c r="N41" s="44"/>
      <c r="O41" s="44"/>
    </row>
    <row r="42" spans="1:15" ht="18.399999999999999" customHeight="1">
      <c r="A42" s="51" t="s">
        <v>57</v>
      </c>
      <c r="B42" s="52" t="s">
        <v>47</v>
      </c>
      <c r="C42" s="53" t="s">
        <v>58</v>
      </c>
      <c r="D42" s="54" t="s">
        <v>41</v>
      </c>
      <c r="E42" s="682">
        <v>39198000</v>
      </c>
      <c r="F42" s="1085">
        <v>0</v>
      </c>
      <c r="G42" s="1091"/>
      <c r="H42" s="1085">
        <v>10613000</v>
      </c>
      <c r="I42" s="1085">
        <v>28285000</v>
      </c>
      <c r="J42" s="1085">
        <v>300000</v>
      </c>
      <c r="K42" s="1085">
        <v>0</v>
      </c>
      <c r="L42" s="1085">
        <v>0</v>
      </c>
      <c r="M42" s="1094">
        <v>0</v>
      </c>
      <c r="N42" s="44"/>
      <c r="O42" s="44"/>
    </row>
    <row r="43" spans="1:15" ht="18.399999999999999" customHeight="1">
      <c r="A43" s="56"/>
      <c r="B43" s="52"/>
      <c r="C43" s="53" t="s">
        <v>4</v>
      </c>
      <c r="D43" s="62" t="s">
        <v>42</v>
      </c>
      <c r="E43" s="682">
        <v>0</v>
      </c>
      <c r="F43" s="1085">
        <v>0</v>
      </c>
      <c r="G43" s="1085"/>
      <c r="H43" s="1085">
        <v>0</v>
      </c>
      <c r="I43" s="1085">
        <v>0</v>
      </c>
      <c r="J43" s="1085">
        <v>0</v>
      </c>
      <c r="K43" s="1085">
        <v>0</v>
      </c>
      <c r="L43" s="1085">
        <v>0</v>
      </c>
      <c r="M43" s="1094">
        <v>0</v>
      </c>
      <c r="N43" s="44"/>
      <c r="O43" s="44"/>
    </row>
    <row r="44" spans="1:15" ht="18.399999999999999" customHeight="1">
      <c r="A44" s="56"/>
      <c r="B44" s="52"/>
      <c r="C44" s="53" t="s">
        <v>4</v>
      </c>
      <c r="D44" s="62" t="s">
        <v>43</v>
      </c>
      <c r="E44" s="682">
        <v>9780475.9700000007</v>
      </c>
      <c r="F44" s="1085">
        <v>0</v>
      </c>
      <c r="G44" s="1085"/>
      <c r="H44" s="1085">
        <v>2450757.44</v>
      </c>
      <c r="I44" s="1085">
        <v>7329718.5300000003</v>
      </c>
      <c r="J44" s="1085">
        <v>0</v>
      </c>
      <c r="K44" s="1085">
        <v>0</v>
      </c>
      <c r="L44" s="1085">
        <v>0</v>
      </c>
      <c r="M44" s="1094">
        <v>0</v>
      </c>
      <c r="N44" s="44"/>
      <c r="O44" s="44"/>
    </row>
    <row r="45" spans="1:15" ht="18.399999999999999" customHeight="1">
      <c r="A45" s="56"/>
      <c r="B45" s="52"/>
      <c r="C45" s="53" t="s">
        <v>4</v>
      </c>
      <c r="D45" s="62" t="s">
        <v>44</v>
      </c>
      <c r="E45" s="174">
        <v>0.24951466835042607</v>
      </c>
      <c r="F45" s="174">
        <v>0</v>
      </c>
      <c r="G45" s="174"/>
      <c r="H45" s="174">
        <v>0.23092032789974559</v>
      </c>
      <c r="I45" s="174">
        <v>0.25913800707088563</v>
      </c>
      <c r="J45" s="174">
        <v>0</v>
      </c>
      <c r="K45" s="174">
        <v>0</v>
      </c>
      <c r="L45" s="174">
        <v>0</v>
      </c>
      <c r="M45" s="274">
        <v>0</v>
      </c>
      <c r="N45" s="44"/>
      <c r="O45" s="44"/>
    </row>
    <row r="46" spans="1:15" ht="18.399999999999999" customHeight="1">
      <c r="A46" s="58"/>
      <c r="B46" s="59"/>
      <c r="C46" s="60" t="s">
        <v>4</v>
      </c>
      <c r="D46" s="64" t="s">
        <v>45</v>
      </c>
      <c r="E46" s="175">
        <v>0</v>
      </c>
      <c r="F46" s="175">
        <v>0</v>
      </c>
      <c r="G46" s="175"/>
      <c r="H46" s="175">
        <v>0</v>
      </c>
      <c r="I46" s="175">
        <v>0</v>
      </c>
      <c r="J46" s="175">
        <v>0</v>
      </c>
      <c r="K46" s="175">
        <v>0</v>
      </c>
      <c r="L46" s="175">
        <v>0</v>
      </c>
      <c r="M46" s="275">
        <v>0</v>
      </c>
      <c r="N46" s="44"/>
      <c r="O46" s="44"/>
    </row>
    <row r="47" spans="1:15" ht="18.399999999999999" customHeight="1">
      <c r="A47" s="51" t="s">
        <v>59</v>
      </c>
      <c r="B47" s="52" t="s">
        <v>47</v>
      </c>
      <c r="C47" s="53" t="s">
        <v>60</v>
      </c>
      <c r="D47" s="63" t="s">
        <v>41</v>
      </c>
      <c r="E47" s="682">
        <v>303949000</v>
      </c>
      <c r="F47" s="1085">
        <v>0</v>
      </c>
      <c r="G47" s="1091"/>
      <c r="H47" s="1085">
        <v>357000</v>
      </c>
      <c r="I47" s="1085">
        <v>288622000</v>
      </c>
      <c r="J47" s="1085">
        <v>14970000</v>
      </c>
      <c r="K47" s="1085">
        <v>0</v>
      </c>
      <c r="L47" s="1085">
        <v>0</v>
      </c>
      <c r="M47" s="1094">
        <v>0</v>
      </c>
      <c r="N47" s="44"/>
      <c r="O47" s="44"/>
    </row>
    <row r="48" spans="1:15" ht="18.399999999999999" customHeight="1">
      <c r="A48" s="56"/>
      <c r="B48" s="52"/>
      <c r="C48" s="53" t="s">
        <v>4</v>
      </c>
      <c r="D48" s="62" t="s">
        <v>42</v>
      </c>
      <c r="E48" s="682">
        <v>0</v>
      </c>
      <c r="F48" s="1085">
        <v>0</v>
      </c>
      <c r="G48" s="1085"/>
      <c r="H48" s="1085">
        <v>0</v>
      </c>
      <c r="I48" s="1085">
        <v>0</v>
      </c>
      <c r="J48" s="1085">
        <v>0</v>
      </c>
      <c r="K48" s="1085">
        <v>0</v>
      </c>
      <c r="L48" s="1085">
        <v>0</v>
      </c>
      <c r="M48" s="1094">
        <v>0</v>
      </c>
      <c r="N48" s="44"/>
      <c r="O48" s="44"/>
    </row>
    <row r="49" spans="1:15" ht="18.399999999999999" customHeight="1">
      <c r="A49" s="56"/>
      <c r="B49" s="52"/>
      <c r="C49" s="53" t="s">
        <v>4</v>
      </c>
      <c r="D49" s="62" t="s">
        <v>43</v>
      </c>
      <c r="E49" s="682">
        <v>69907862.749999985</v>
      </c>
      <c r="F49" s="1085">
        <v>0</v>
      </c>
      <c r="G49" s="1085"/>
      <c r="H49" s="1085">
        <v>43438.86</v>
      </c>
      <c r="I49" s="1085">
        <v>69836133.889999986</v>
      </c>
      <c r="J49" s="1085">
        <v>28290</v>
      </c>
      <c r="K49" s="1085">
        <v>0</v>
      </c>
      <c r="L49" s="1085">
        <v>0</v>
      </c>
      <c r="M49" s="1094">
        <v>0</v>
      </c>
      <c r="N49" s="44"/>
      <c r="O49" s="44"/>
    </row>
    <row r="50" spans="1:15" ht="18.399999999999999" customHeight="1">
      <c r="A50" s="56"/>
      <c r="B50" s="52"/>
      <c r="C50" s="53" t="s">
        <v>4</v>
      </c>
      <c r="D50" s="62" t="s">
        <v>44</v>
      </c>
      <c r="E50" s="174">
        <v>0.22999866013706241</v>
      </c>
      <c r="F50" s="174">
        <v>0</v>
      </c>
      <c r="G50" s="174"/>
      <c r="H50" s="174">
        <v>0.12167747899159664</v>
      </c>
      <c r="I50" s="174">
        <v>0.24196400097705645</v>
      </c>
      <c r="J50" s="174">
        <v>1.8897795591182364E-3</v>
      </c>
      <c r="K50" s="174">
        <v>0</v>
      </c>
      <c r="L50" s="174">
        <v>0</v>
      </c>
      <c r="M50" s="274">
        <v>0</v>
      </c>
      <c r="N50" s="44"/>
      <c r="O50" s="44"/>
    </row>
    <row r="51" spans="1:15" ht="18.399999999999999" customHeight="1">
      <c r="A51" s="58"/>
      <c r="B51" s="59"/>
      <c r="C51" s="60" t="s">
        <v>4</v>
      </c>
      <c r="D51" s="64" t="s">
        <v>45</v>
      </c>
      <c r="E51" s="175">
        <v>0</v>
      </c>
      <c r="F51" s="175">
        <v>0</v>
      </c>
      <c r="G51" s="175"/>
      <c r="H51" s="175">
        <v>0</v>
      </c>
      <c r="I51" s="175">
        <v>0</v>
      </c>
      <c r="J51" s="175">
        <v>0</v>
      </c>
      <c r="K51" s="175">
        <v>0</v>
      </c>
      <c r="L51" s="175">
        <v>0</v>
      </c>
      <c r="M51" s="275">
        <v>0</v>
      </c>
      <c r="N51" s="44"/>
      <c r="O51" s="44"/>
    </row>
    <row r="52" spans="1:15" ht="18.399999999999999" customHeight="1">
      <c r="A52" s="51" t="s">
        <v>61</v>
      </c>
      <c r="B52" s="52" t="s">
        <v>47</v>
      </c>
      <c r="C52" s="53" t="s">
        <v>62</v>
      </c>
      <c r="D52" s="62" t="s">
        <v>41</v>
      </c>
      <c r="E52" s="682">
        <v>45214000</v>
      </c>
      <c r="F52" s="1085">
        <v>0</v>
      </c>
      <c r="G52" s="1091"/>
      <c r="H52" s="1085">
        <v>118000</v>
      </c>
      <c r="I52" s="1085">
        <v>37105000</v>
      </c>
      <c r="J52" s="1085">
        <v>7991000</v>
      </c>
      <c r="K52" s="1085">
        <v>0</v>
      </c>
      <c r="L52" s="1085">
        <v>0</v>
      </c>
      <c r="M52" s="1094">
        <v>0</v>
      </c>
      <c r="N52" s="44"/>
      <c r="O52" s="44"/>
    </row>
    <row r="53" spans="1:15" ht="18.399999999999999" customHeight="1">
      <c r="A53" s="56"/>
      <c r="B53" s="52"/>
      <c r="C53" s="53" t="s">
        <v>4</v>
      </c>
      <c r="D53" s="62" t="s">
        <v>42</v>
      </c>
      <c r="E53" s="682">
        <v>0</v>
      </c>
      <c r="F53" s="1085">
        <v>0</v>
      </c>
      <c r="G53" s="1085"/>
      <c r="H53" s="1085">
        <v>0</v>
      </c>
      <c r="I53" s="1085">
        <v>0</v>
      </c>
      <c r="J53" s="1085">
        <v>0</v>
      </c>
      <c r="K53" s="1085">
        <v>0</v>
      </c>
      <c r="L53" s="1085">
        <v>0</v>
      </c>
      <c r="M53" s="1094">
        <v>0</v>
      </c>
      <c r="N53" s="44"/>
      <c r="O53" s="44"/>
    </row>
    <row r="54" spans="1:15" ht="18.399999999999999" customHeight="1">
      <c r="A54" s="56"/>
      <c r="B54" s="52"/>
      <c r="C54" s="53" t="s">
        <v>4</v>
      </c>
      <c r="D54" s="62" t="s">
        <v>43</v>
      </c>
      <c r="E54" s="682">
        <v>8947174.0100000054</v>
      </c>
      <c r="F54" s="1085">
        <v>0</v>
      </c>
      <c r="G54" s="1085"/>
      <c r="H54" s="1085">
        <v>14429.3</v>
      </c>
      <c r="I54" s="1085">
        <v>8932744.7100000046</v>
      </c>
      <c r="J54" s="1085">
        <v>0</v>
      </c>
      <c r="K54" s="1085">
        <v>0</v>
      </c>
      <c r="L54" s="1085">
        <v>0</v>
      </c>
      <c r="M54" s="1094">
        <v>0</v>
      </c>
      <c r="N54" s="44"/>
      <c r="O54" s="44"/>
    </row>
    <row r="55" spans="1:15" ht="18.399999999999999" customHeight="1">
      <c r="A55" s="56"/>
      <c r="B55" s="52"/>
      <c r="C55" s="53" t="s">
        <v>4</v>
      </c>
      <c r="D55" s="62" t="s">
        <v>44</v>
      </c>
      <c r="E55" s="174">
        <v>0.19788503582961042</v>
      </c>
      <c r="F55" s="174">
        <v>0</v>
      </c>
      <c r="G55" s="174"/>
      <c r="H55" s="174">
        <v>0.12228220338983051</v>
      </c>
      <c r="I55" s="174">
        <v>0.24074234496698571</v>
      </c>
      <c r="J55" s="174">
        <v>0</v>
      </c>
      <c r="K55" s="174">
        <v>0</v>
      </c>
      <c r="L55" s="174">
        <v>0</v>
      </c>
      <c r="M55" s="274">
        <v>0</v>
      </c>
      <c r="N55" s="44"/>
      <c r="O55" s="44"/>
    </row>
    <row r="56" spans="1:15" ht="18.399999999999999" customHeight="1">
      <c r="A56" s="58"/>
      <c r="B56" s="59"/>
      <c r="C56" s="60" t="s">
        <v>4</v>
      </c>
      <c r="D56" s="62" t="s">
        <v>45</v>
      </c>
      <c r="E56" s="175">
        <v>0</v>
      </c>
      <c r="F56" s="175">
        <v>0</v>
      </c>
      <c r="G56" s="175"/>
      <c r="H56" s="175">
        <v>0</v>
      </c>
      <c r="I56" s="175">
        <v>0</v>
      </c>
      <c r="J56" s="175">
        <v>0</v>
      </c>
      <c r="K56" s="175">
        <v>0</v>
      </c>
      <c r="L56" s="175">
        <v>0</v>
      </c>
      <c r="M56" s="275">
        <v>0</v>
      </c>
      <c r="N56" s="44"/>
      <c r="O56" s="44"/>
    </row>
    <row r="57" spans="1:15" ht="18.399999999999999" customHeight="1">
      <c r="A57" s="51" t="s">
        <v>63</v>
      </c>
      <c r="B57" s="52" t="s">
        <v>47</v>
      </c>
      <c r="C57" s="53" t="s">
        <v>64</v>
      </c>
      <c r="D57" s="63" t="s">
        <v>41</v>
      </c>
      <c r="E57" s="682">
        <v>50182000</v>
      </c>
      <c r="F57" s="1085">
        <v>0</v>
      </c>
      <c r="G57" s="1091"/>
      <c r="H57" s="1085">
        <v>75000</v>
      </c>
      <c r="I57" s="1085">
        <v>49301000</v>
      </c>
      <c r="J57" s="1085">
        <v>806000</v>
      </c>
      <c r="K57" s="1085">
        <v>0</v>
      </c>
      <c r="L57" s="1085">
        <v>0</v>
      </c>
      <c r="M57" s="1094">
        <v>0</v>
      </c>
      <c r="N57" s="44"/>
      <c r="O57" s="44"/>
    </row>
    <row r="58" spans="1:15" ht="18.399999999999999" customHeight="1">
      <c r="A58" s="56"/>
      <c r="B58" s="52"/>
      <c r="C58" s="53" t="s">
        <v>65</v>
      </c>
      <c r="D58" s="62" t="s">
        <v>42</v>
      </c>
      <c r="E58" s="682">
        <v>0</v>
      </c>
      <c r="F58" s="1085">
        <v>0</v>
      </c>
      <c r="G58" s="1085"/>
      <c r="H58" s="1085">
        <v>0</v>
      </c>
      <c r="I58" s="1085">
        <v>0</v>
      </c>
      <c r="J58" s="1085">
        <v>0</v>
      </c>
      <c r="K58" s="1085">
        <v>0</v>
      </c>
      <c r="L58" s="1085">
        <v>0</v>
      </c>
      <c r="M58" s="1094">
        <v>0</v>
      </c>
      <c r="N58" s="44"/>
      <c r="O58" s="44"/>
    </row>
    <row r="59" spans="1:15" ht="18.399999999999999" customHeight="1">
      <c r="A59" s="56"/>
      <c r="B59" s="52"/>
      <c r="C59" s="53" t="s">
        <v>4</v>
      </c>
      <c r="D59" s="62" t="s">
        <v>43</v>
      </c>
      <c r="E59" s="682">
        <v>6423422.6300000008</v>
      </c>
      <c r="F59" s="1085">
        <v>0</v>
      </c>
      <c r="G59" s="1085"/>
      <c r="H59" s="1085">
        <v>4050</v>
      </c>
      <c r="I59" s="1085">
        <v>6419372.6300000008</v>
      </c>
      <c r="J59" s="1085">
        <v>0</v>
      </c>
      <c r="K59" s="1085">
        <v>0</v>
      </c>
      <c r="L59" s="1085">
        <v>0</v>
      </c>
      <c r="M59" s="1094">
        <v>0</v>
      </c>
      <c r="N59" s="44"/>
      <c r="O59" s="44"/>
    </row>
    <row r="60" spans="1:15" ht="18.399999999999999" customHeight="1">
      <c r="A60" s="56"/>
      <c r="B60" s="52"/>
      <c r="C60" s="53" t="s">
        <v>4</v>
      </c>
      <c r="D60" s="62" t="s">
        <v>44</v>
      </c>
      <c r="E60" s="174">
        <v>0.12800252341477025</v>
      </c>
      <c r="F60" s="174">
        <v>0</v>
      </c>
      <c r="G60" s="174"/>
      <c r="H60" s="174">
        <v>5.3999999999999999E-2</v>
      </c>
      <c r="I60" s="174">
        <v>0.13020775704346768</v>
      </c>
      <c r="J60" s="174">
        <v>0</v>
      </c>
      <c r="K60" s="174">
        <v>0</v>
      </c>
      <c r="L60" s="174">
        <v>0</v>
      </c>
      <c r="M60" s="274">
        <v>0</v>
      </c>
      <c r="N60" s="44"/>
      <c r="O60" s="44"/>
    </row>
    <row r="61" spans="1:15" ht="18.399999999999999" customHeight="1">
      <c r="A61" s="58"/>
      <c r="B61" s="59"/>
      <c r="C61" s="60" t="s">
        <v>4</v>
      </c>
      <c r="D61" s="64" t="s">
        <v>45</v>
      </c>
      <c r="E61" s="175">
        <v>0</v>
      </c>
      <c r="F61" s="175">
        <v>0</v>
      </c>
      <c r="G61" s="175"/>
      <c r="H61" s="175">
        <v>0</v>
      </c>
      <c r="I61" s="175">
        <v>0</v>
      </c>
      <c r="J61" s="175">
        <v>0</v>
      </c>
      <c r="K61" s="175">
        <v>0</v>
      </c>
      <c r="L61" s="175">
        <v>0</v>
      </c>
      <c r="M61" s="275">
        <v>0</v>
      </c>
      <c r="N61" s="44"/>
      <c r="O61" s="44"/>
    </row>
    <row r="62" spans="1:15" ht="18.399999999999999" customHeight="1">
      <c r="A62" s="51" t="s">
        <v>66</v>
      </c>
      <c r="B62" s="52" t="s">
        <v>47</v>
      </c>
      <c r="C62" s="53" t="s">
        <v>716</v>
      </c>
      <c r="D62" s="62" t="s">
        <v>41</v>
      </c>
      <c r="E62" s="682">
        <v>36707000</v>
      </c>
      <c r="F62" s="1085">
        <v>0</v>
      </c>
      <c r="G62" s="1091"/>
      <c r="H62" s="1085">
        <v>30000</v>
      </c>
      <c r="I62" s="1085">
        <v>35415000</v>
      </c>
      <c r="J62" s="1085">
        <v>1262000</v>
      </c>
      <c r="K62" s="1085">
        <v>0</v>
      </c>
      <c r="L62" s="1085">
        <v>0</v>
      </c>
      <c r="M62" s="1094">
        <v>0</v>
      </c>
      <c r="N62" s="44"/>
      <c r="O62" s="44"/>
    </row>
    <row r="63" spans="1:15" ht="18.399999999999999" customHeight="1">
      <c r="A63" s="56"/>
      <c r="B63" s="52"/>
      <c r="C63" s="53" t="s">
        <v>717</v>
      </c>
      <c r="D63" s="62" t="s">
        <v>42</v>
      </c>
      <c r="E63" s="682">
        <v>0</v>
      </c>
      <c r="F63" s="1085">
        <v>0</v>
      </c>
      <c r="G63" s="1085"/>
      <c r="H63" s="1085">
        <v>0</v>
      </c>
      <c r="I63" s="1085">
        <v>0</v>
      </c>
      <c r="J63" s="1085">
        <v>0</v>
      </c>
      <c r="K63" s="1085">
        <v>0</v>
      </c>
      <c r="L63" s="1085">
        <v>0</v>
      </c>
      <c r="M63" s="1094">
        <v>0</v>
      </c>
      <c r="N63" s="44"/>
      <c r="O63" s="44"/>
    </row>
    <row r="64" spans="1:15" ht="18.399999999999999" customHeight="1">
      <c r="A64" s="56"/>
      <c r="B64" s="52"/>
      <c r="C64" s="53" t="s">
        <v>4</v>
      </c>
      <c r="D64" s="62" t="s">
        <v>43</v>
      </c>
      <c r="E64" s="682">
        <v>8143811.9299999988</v>
      </c>
      <c r="F64" s="1085">
        <v>0</v>
      </c>
      <c r="G64" s="1085"/>
      <c r="H64" s="1085">
        <v>6630</v>
      </c>
      <c r="I64" s="1085">
        <v>7982482.3699999992</v>
      </c>
      <c r="J64" s="1085">
        <v>154699.56</v>
      </c>
      <c r="K64" s="1085">
        <v>0</v>
      </c>
      <c r="L64" s="1085">
        <v>0</v>
      </c>
      <c r="M64" s="1094">
        <v>0</v>
      </c>
      <c r="N64" s="44"/>
      <c r="O64" s="44"/>
    </row>
    <row r="65" spans="1:15" ht="18.399999999999999" customHeight="1">
      <c r="A65" s="56"/>
      <c r="B65" s="52"/>
      <c r="C65" s="53" t="s">
        <v>4</v>
      </c>
      <c r="D65" s="62" t="s">
        <v>44</v>
      </c>
      <c r="E65" s="174">
        <v>0.22185991581987083</v>
      </c>
      <c r="F65" s="174">
        <v>0</v>
      </c>
      <c r="G65" s="174"/>
      <c r="H65" s="174">
        <v>0.221</v>
      </c>
      <c r="I65" s="174">
        <v>0.22539834448679935</v>
      </c>
      <c r="J65" s="174">
        <v>0.12258285261489699</v>
      </c>
      <c r="K65" s="174">
        <v>0</v>
      </c>
      <c r="L65" s="174">
        <v>0</v>
      </c>
      <c r="M65" s="274">
        <v>0</v>
      </c>
      <c r="N65" s="44"/>
      <c r="O65" s="44"/>
    </row>
    <row r="66" spans="1:15" ht="18.399999999999999" customHeight="1">
      <c r="A66" s="58"/>
      <c r="B66" s="59"/>
      <c r="C66" s="60" t="s">
        <v>4</v>
      </c>
      <c r="D66" s="64" t="s">
        <v>45</v>
      </c>
      <c r="E66" s="175">
        <v>0</v>
      </c>
      <c r="F66" s="175">
        <v>0</v>
      </c>
      <c r="G66" s="175"/>
      <c r="H66" s="175">
        <v>0</v>
      </c>
      <c r="I66" s="175">
        <v>0</v>
      </c>
      <c r="J66" s="175">
        <v>0</v>
      </c>
      <c r="K66" s="175">
        <v>0</v>
      </c>
      <c r="L66" s="175">
        <v>0</v>
      </c>
      <c r="M66" s="275">
        <v>0</v>
      </c>
      <c r="N66" s="44"/>
      <c r="O66" s="44"/>
    </row>
    <row r="67" spans="1:15" ht="18.399999999999999" customHeight="1">
      <c r="A67" s="51" t="s">
        <v>67</v>
      </c>
      <c r="B67" s="52" t="s">
        <v>47</v>
      </c>
      <c r="C67" s="53" t="s">
        <v>68</v>
      </c>
      <c r="D67" s="63" t="s">
        <v>41</v>
      </c>
      <c r="E67" s="682">
        <v>80608000</v>
      </c>
      <c r="F67" s="1085">
        <v>7650000</v>
      </c>
      <c r="G67" s="1091"/>
      <c r="H67" s="1085">
        <v>77000</v>
      </c>
      <c r="I67" s="1085">
        <v>68993000</v>
      </c>
      <c r="J67" s="1085">
        <v>3888000</v>
      </c>
      <c r="K67" s="1085">
        <v>0</v>
      </c>
      <c r="L67" s="1085">
        <v>0</v>
      </c>
      <c r="M67" s="1094">
        <v>0</v>
      </c>
      <c r="N67" s="44"/>
      <c r="O67" s="44"/>
    </row>
    <row r="68" spans="1:15" ht="18.399999999999999" customHeight="1">
      <c r="A68" s="56"/>
      <c r="B68" s="52"/>
      <c r="C68" s="53" t="s">
        <v>4</v>
      </c>
      <c r="D68" s="62" t="s">
        <v>42</v>
      </c>
      <c r="E68" s="682">
        <v>0</v>
      </c>
      <c r="F68" s="1085">
        <v>0</v>
      </c>
      <c r="G68" s="1085"/>
      <c r="H68" s="1085">
        <v>0</v>
      </c>
      <c r="I68" s="1085">
        <v>0</v>
      </c>
      <c r="J68" s="1085">
        <v>0</v>
      </c>
      <c r="K68" s="1085">
        <v>0</v>
      </c>
      <c r="L68" s="1085">
        <v>0</v>
      </c>
      <c r="M68" s="1094">
        <v>0</v>
      </c>
      <c r="N68" s="44"/>
      <c r="O68" s="44"/>
    </row>
    <row r="69" spans="1:15" ht="18.399999999999999" customHeight="1">
      <c r="A69" s="56"/>
      <c r="B69" s="52"/>
      <c r="C69" s="53" t="s">
        <v>4</v>
      </c>
      <c r="D69" s="62" t="s">
        <v>43</v>
      </c>
      <c r="E69" s="682">
        <v>73187689.879999995</v>
      </c>
      <c r="F69" s="1085">
        <v>56166452.059999995</v>
      </c>
      <c r="G69" s="1085"/>
      <c r="H69" s="1085">
        <v>10205.92</v>
      </c>
      <c r="I69" s="1085">
        <v>16695049.33</v>
      </c>
      <c r="J69" s="1085">
        <v>315982.57</v>
      </c>
      <c r="K69" s="1085">
        <v>0</v>
      </c>
      <c r="L69" s="1085">
        <v>0</v>
      </c>
      <c r="M69" s="1094">
        <v>0</v>
      </c>
      <c r="N69" s="44"/>
      <c r="O69" s="44"/>
    </row>
    <row r="70" spans="1:15" ht="18.399999999999999" customHeight="1">
      <c r="A70" s="56"/>
      <c r="B70" s="52"/>
      <c r="C70" s="53" t="s">
        <v>4</v>
      </c>
      <c r="D70" s="62" t="s">
        <v>44</v>
      </c>
      <c r="E70" s="174">
        <v>0.90794573590710592</v>
      </c>
      <c r="F70" s="174">
        <v>7.3420198771241827</v>
      </c>
      <c r="G70" s="174"/>
      <c r="H70" s="174">
        <v>0.1325444155844156</v>
      </c>
      <c r="I70" s="174">
        <v>0.24198178554346092</v>
      </c>
      <c r="J70" s="174">
        <v>8.1271237139917699E-2</v>
      </c>
      <c r="K70" s="174">
        <v>0</v>
      </c>
      <c r="L70" s="174">
        <v>0</v>
      </c>
      <c r="M70" s="274">
        <v>0</v>
      </c>
      <c r="N70" s="44"/>
      <c r="O70" s="44"/>
    </row>
    <row r="71" spans="1:15" ht="18" customHeight="1">
      <c r="A71" s="58"/>
      <c r="B71" s="59"/>
      <c r="C71" s="60" t="s">
        <v>4</v>
      </c>
      <c r="D71" s="61" t="s">
        <v>45</v>
      </c>
      <c r="E71" s="276">
        <v>0</v>
      </c>
      <c r="F71" s="175">
        <v>0</v>
      </c>
      <c r="G71" s="175"/>
      <c r="H71" s="175">
        <v>0</v>
      </c>
      <c r="I71" s="175">
        <v>0</v>
      </c>
      <c r="J71" s="175">
        <v>0</v>
      </c>
      <c r="K71" s="175">
        <v>0</v>
      </c>
      <c r="L71" s="175">
        <v>0</v>
      </c>
      <c r="M71" s="275">
        <v>0</v>
      </c>
      <c r="N71" s="44"/>
      <c r="O71" s="44"/>
    </row>
    <row r="72" spans="1:15" ht="18.399999999999999" customHeight="1">
      <c r="A72" s="51" t="s">
        <v>69</v>
      </c>
      <c r="B72" s="52" t="s">
        <v>47</v>
      </c>
      <c r="C72" s="53" t="s">
        <v>70</v>
      </c>
      <c r="D72" s="54" t="s">
        <v>41</v>
      </c>
      <c r="E72" s="682">
        <v>362287000</v>
      </c>
      <c r="F72" s="1085">
        <v>0</v>
      </c>
      <c r="G72" s="1091"/>
      <c r="H72" s="1085">
        <v>2677000</v>
      </c>
      <c r="I72" s="1085">
        <v>354746000</v>
      </c>
      <c r="J72" s="1085">
        <v>4850000</v>
      </c>
      <c r="K72" s="1085">
        <v>0</v>
      </c>
      <c r="L72" s="1085">
        <v>0</v>
      </c>
      <c r="M72" s="1094">
        <v>14000</v>
      </c>
      <c r="N72" s="44"/>
      <c r="O72" s="44"/>
    </row>
    <row r="73" spans="1:15" ht="18.399999999999999" customHeight="1">
      <c r="A73" s="56"/>
      <c r="B73" s="52"/>
      <c r="C73" s="53" t="s">
        <v>4</v>
      </c>
      <c r="D73" s="62" t="s">
        <v>42</v>
      </c>
      <c r="E73" s="682">
        <v>0</v>
      </c>
      <c r="F73" s="1085">
        <v>0</v>
      </c>
      <c r="G73" s="1085"/>
      <c r="H73" s="1085">
        <v>0</v>
      </c>
      <c r="I73" s="1085">
        <v>0</v>
      </c>
      <c r="J73" s="1085">
        <v>0</v>
      </c>
      <c r="K73" s="1085">
        <v>0</v>
      </c>
      <c r="L73" s="1085">
        <v>0</v>
      </c>
      <c r="M73" s="1094">
        <v>0</v>
      </c>
      <c r="N73" s="44"/>
      <c r="O73" s="44"/>
    </row>
    <row r="74" spans="1:15" ht="18.399999999999999" customHeight="1">
      <c r="A74" s="56"/>
      <c r="B74" s="52"/>
      <c r="C74" s="53" t="s">
        <v>4</v>
      </c>
      <c r="D74" s="62" t="s">
        <v>43</v>
      </c>
      <c r="E74" s="682">
        <v>90355658.450000018</v>
      </c>
      <c r="F74" s="1085">
        <v>0</v>
      </c>
      <c r="G74" s="1085"/>
      <c r="H74" s="1085">
        <v>1193841.5900000001</v>
      </c>
      <c r="I74" s="1085">
        <v>89161816.860000014</v>
      </c>
      <c r="J74" s="1085">
        <v>0</v>
      </c>
      <c r="K74" s="1085">
        <v>0</v>
      </c>
      <c r="L74" s="1085">
        <v>0</v>
      </c>
      <c r="M74" s="1094">
        <v>0</v>
      </c>
      <c r="N74" s="44"/>
      <c r="O74" s="44"/>
    </row>
    <row r="75" spans="1:15" ht="18.399999999999999" customHeight="1">
      <c r="A75" s="56"/>
      <c r="B75" s="52"/>
      <c r="C75" s="53" t="s">
        <v>4</v>
      </c>
      <c r="D75" s="62" t="s">
        <v>44</v>
      </c>
      <c r="E75" s="174">
        <v>0.24940353490464748</v>
      </c>
      <c r="F75" s="174">
        <v>0</v>
      </c>
      <c r="G75" s="174"/>
      <c r="H75" s="174">
        <v>0.44596249159506912</v>
      </c>
      <c r="I75" s="174">
        <v>0.25133987940667413</v>
      </c>
      <c r="J75" s="174">
        <v>0</v>
      </c>
      <c r="K75" s="174">
        <v>0</v>
      </c>
      <c r="L75" s="174">
        <v>0</v>
      </c>
      <c r="M75" s="274">
        <v>0</v>
      </c>
      <c r="N75" s="44"/>
      <c r="O75" s="44"/>
    </row>
    <row r="76" spans="1:15" ht="18.399999999999999" customHeight="1">
      <c r="A76" s="58"/>
      <c r="B76" s="59"/>
      <c r="C76" s="60" t="s">
        <v>4</v>
      </c>
      <c r="D76" s="65" t="s">
        <v>45</v>
      </c>
      <c r="E76" s="175">
        <v>0</v>
      </c>
      <c r="F76" s="175">
        <v>0</v>
      </c>
      <c r="G76" s="175"/>
      <c r="H76" s="175">
        <v>0</v>
      </c>
      <c r="I76" s="175">
        <v>0</v>
      </c>
      <c r="J76" s="175">
        <v>0</v>
      </c>
      <c r="K76" s="175">
        <v>0</v>
      </c>
      <c r="L76" s="175">
        <v>0</v>
      </c>
      <c r="M76" s="275">
        <v>0</v>
      </c>
      <c r="N76" s="44"/>
      <c r="O76" s="44"/>
    </row>
    <row r="77" spans="1:15" ht="18.399999999999999" customHeight="1">
      <c r="A77" s="51" t="s">
        <v>71</v>
      </c>
      <c r="B77" s="52" t="s">
        <v>47</v>
      </c>
      <c r="C77" s="53" t="s">
        <v>72</v>
      </c>
      <c r="D77" s="63" t="s">
        <v>41</v>
      </c>
      <c r="E77" s="682">
        <v>405177000</v>
      </c>
      <c r="F77" s="1085">
        <v>2400000</v>
      </c>
      <c r="G77" s="1091"/>
      <c r="H77" s="1085">
        <v>11203000</v>
      </c>
      <c r="I77" s="1085">
        <v>351489000</v>
      </c>
      <c r="J77" s="1085">
        <v>40085000</v>
      </c>
      <c r="K77" s="1085">
        <v>0</v>
      </c>
      <c r="L77" s="1085">
        <v>0</v>
      </c>
      <c r="M77" s="1094">
        <v>0</v>
      </c>
      <c r="N77" s="44"/>
      <c r="O77" s="44"/>
    </row>
    <row r="78" spans="1:15" ht="18.399999999999999" customHeight="1">
      <c r="A78" s="56"/>
      <c r="B78" s="52"/>
      <c r="C78" s="53" t="s">
        <v>73</v>
      </c>
      <c r="D78" s="62" t="s">
        <v>42</v>
      </c>
      <c r="E78" s="682">
        <v>0</v>
      </c>
      <c r="F78" s="1085">
        <v>0</v>
      </c>
      <c r="G78" s="1085"/>
      <c r="H78" s="1085">
        <v>0</v>
      </c>
      <c r="I78" s="1085">
        <v>0</v>
      </c>
      <c r="J78" s="1085">
        <v>0</v>
      </c>
      <c r="K78" s="1085">
        <v>0</v>
      </c>
      <c r="L78" s="1085">
        <v>0</v>
      </c>
      <c r="M78" s="1094">
        <v>0</v>
      </c>
      <c r="N78" s="44"/>
      <c r="O78" s="44"/>
    </row>
    <row r="79" spans="1:15" ht="18.399999999999999" customHeight="1">
      <c r="A79" s="56"/>
      <c r="B79" s="52"/>
      <c r="C79" s="53" t="s">
        <v>74</v>
      </c>
      <c r="D79" s="62" t="s">
        <v>43</v>
      </c>
      <c r="E79" s="682">
        <v>76741713.400000036</v>
      </c>
      <c r="F79" s="1085">
        <v>0</v>
      </c>
      <c r="G79" s="1085"/>
      <c r="H79" s="1085">
        <v>2045410.06</v>
      </c>
      <c r="I79" s="1085">
        <v>73092034.720000029</v>
      </c>
      <c r="J79" s="1085">
        <v>1604268.62</v>
      </c>
      <c r="K79" s="1085">
        <v>0</v>
      </c>
      <c r="L79" s="1085">
        <v>0</v>
      </c>
      <c r="M79" s="1094">
        <v>0</v>
      </c>
      <c r="N79" s="44"/>
      <c r="O79" s="44"/>
    </row>
    <row r="80" spans="1:15" ht="18.399999999999999" customHeight="1">
      <c r="A80" s="56"/>
      <c r="B80" s="52"/>
      <c r="C80" s="53" t="s">
        <v>4</v>
      </c>
      <c r="D80" s="62" t="s">
        <v>44</v>
      </c>
      <c r="E80" s="174">
        <v>0.18940293600080962</v>
      </c>
      <c r="F80" s="174">
        <v>0</v>
      </c>
      <c r="G80" s="174"/>
      <c r="H80" s="174">
        <v>0.18257699366241187</v>
      </c>
      <c r="I80" s="174">
        <v>0.20794970744461427</v>
      </c>
      <c r="J80" s="174">
        <v>4.0021669452413623E-2</v>
      </c>
      <c r="K80" s="174">
        <v>0</v>
      </c>
      <c r="L80" s="174">
        <v>0</v>
      </c>
      <c r="M80" s="274">
        <v>0</v>
      </c>
      <c r="N80" s="44"/>
      <c r="O80" s="44"/>
    </row>
    <row r="81" spans="1:15" ht="18.399999999999999" customHeight="1">
      <c r="A81" s="58"/>
      <c r="B81" s="59"/>
      <c r="C81" s="60" t="s">
        <v>4</v>
      </c>
      <c r="D81" s="64" t="s">
        <v>45</v>
      </c>
      <c r="E81" s="175">
        <v>0</v>
      </c>
      <c r="F81" s="175">
        <v>0</v>
      </c>
      <c r="G81" s="175"/>
      <c r="H81" s="175">
        <v>0</v>
      </c>
      <c r="I81" s="175">
        <v>0</v>
      </c>
      <c r="J81" s="175">
        <v>0</v>
      </c>
      <c r="K81" s="175">
        <v>0</v>
      </c>
      <c r="L81" s="175">
        <v>0</v>
      </c>
      <c r="M81" s="275">
        <v>0</v>
      </c>
      <c r="N81" s="44"/>
      <c r="O81" s="44"/>
    </row>
    <row r="82" spans="1:15" ht="18.399999999999999" customHeight="1">
      <c r="A82" s="51" t="s">
        <v>75</v>
      </c>
      <c r="B82" s="66" t="s">
        <v>47</v>
      </c>
      <c r="C82" s="53" t="s">
        <v>76</v>
      </c>
      <c r="D82" s="63" t="s">
        <v>41</v>
      </c>
      <c r="E82" s="682">
        <v>13794000</v>
      </c>
      <c r="F82" s="1085">
        <v>0</v>
      </c>
      <c r="G82" s="1091"/>
      <c r="H82" s="1085">
        <v>11000</v>
      </c>
      <c r="I82" s="1085">
        <v>11643000</v>
      </c>
      <c r="J82" s="1085">
        <v>2140000</v>
      </c>
      <c r="K82" s="1085">
        <v>0</v>
      </c>
      <c r="L82" s="1085">
        <v>0</v>
      </c>
      <c r="M82" s="1094">
        <v>0</v>
      </c>
      <c r="N82" s="44"/>
      <c r="O82" s="44"/>
    </row>
    <row r="83" spans="1:15" ht="18.399999999999999" customHeight="1">
      <c r="A83" s="56"/>
      <c r="B83" s="52"/>
      <c r="C83" s="53"/>
      <c r="D83" s="62" t="s">
        <v>42</v>
      </c>
      <c r="E83" s="682">
        <v>0</v>
      </c>
      <c r="F83" s="1085">
        <v>0</v>
      </c>
      <c r="G83" s="1085"/>
      <c r="H83" s="1085">
        <v>0</v>
      </c>
      <c r="I83" s="1085">
        <v>0</v>
      </c>
      <c r="J83" s="1085">
        <v>0</v>
      </c>
      <c r="K83" s="1085">
        <v>0</v>
      </c>
      <c r="L83" s="1085">
        <v>0</v>
      </c>
      <c r="M83" s="1094">
        <v>0</v>
      </c>
      <c r="N83" s="44"/>
      <c r="O83" s="44"/>
    </row>
    <row r="84" spans="1:15" ht="18.399999999999999" customHeight="1">
      <c r="A84" s="56"/>
      <c r="B84" s="52"/>
      <c r="C84" s="53"/>
      <c r="D84" s="62" t="s">
        <v>43</v>
      </c>
      <c r="E84" s="682">
        <v>2894404.61</v>
      </c>
      <c r="F84" s="1085">
        <v>0</v>
      </c>
      <c r="G84" s="1085"/>
      <c r="H84" s="1085">
        <v>350</v>
      </c>
      <c r="I84" s="1085">
        <v>2894054.61</v>
      </c>
      <c r="J84" s="1085">
        <v>0</v>
      </c>
      <c r="K84" s="1085">
        <v>0</v>
      </c>
      <c r="L84" s="1085">
        <v>0</v>
      </c>
      <c r="M84" s="1094">
        <v>0</v>
      </c>
      <c r="N84" s="44"/>
      <c r="O84" s="44"/>
    </row>
    <row r="85" spans="1:15" ht="18.399999999999999" customHeight="1">
      <c r="A85" s="56"/>
      <c r="B85" s="52"/>
      <c r="C85" s="53"/>
      <c r="D85" s="62" t="s">
        <v>44</v>
      </c>
      <c r="E85" s="174">
        <v>0.20983069522981004</v>
      </c>
      <c r="F85" s="174">
        <v>0</v>
      </c>
      <c r="G85" s="174"/>
      <c r="H85" s="174">
        <v>3.1818181818181815E-2</v>
      </c>
      <c r="I85" s="174">
        <v>0.24856605771708321</v>
      </c>
      <c r="J85" s="174">
        <v>0</v>
      </c>
      <c r="K85" s="174">
        <v>0</v>
      </c>
      <c r="L85" s="174">
        <v>0</v>
      </c>
      <c r="M85" s="274">
        <v>0</v>
      </c>
      <c r="N85" s="44"/>
      <c r="O85" s="44"/>
    </row>
    <row r="86" spans="1:15" ht="18.399999999999999" customHeight="1">
      <c r="A86" s="58"/>
      <c r="B86" s="59"/>
      <c r="C86" s="60"/>
      <c r="D86" s="64" t="s">
        <v>45</v>
      </c>
      <c r="E86" s="175">
        <v>0</v>
      </c>
      <c r="F86" s="175">
        <v>0</v>
      </c>
      <c r="G86" s="175"/>
      <c r="H86" s="175">
        <v>0</v>
      </c>
      <c r="I86" s="175">
        <v>0</v>
      </c>
      <c r="J86" s="175">
        <v>0</v>
      </c>
      <c r="K86" s="175">
        <v>0</v>
      </c>
      <c r="L86" s="175">
        <v>0</v>
      </c>
      <c r="M86" s="275">
        <v>0</v>
      </c>
      <c r="N86" s="44"/>
      <c r="O86" s="44"/>
    </row>
    <row r="87" spans="1:15" ht="18.399999999999999" customHeight="1">
      <c r="A87" s="51" t="s">
        <v>77</v>
      </c>
      <c r="B87" s="52" t="s">
        <v>47</v>
      </c>
      <c r="C87" s="53" t="s">
        <v>78</v>
      </c>
      <c r="D87" s="62" t="s">
        <v>41</v>
      </c>
      <c r="E87" s="682">
        <v>9253086000</v>
      </c>
      <c r="F87" s="1085">
        <v>0</v>
      </c>
      <c r="G87" s="1091"/>
      <c r="H87" s="1085">
        <v>695789000</v>
      </c>
      <c r="I87" s="1085">
        <v>8238802000</v>
      </c>
      <c r="J87" s="1085">
        <v>318402000</v>
      </c>
      <c r="K87" s="1085">
        <v>0</v>
      </c>
      <c r="L87" s="1085">
        <v>0</v>
      </c>
      <c r="M87" s="1094">
        <v>93000</v>
      </c>
      <c r="N87" s="44"/>
      <c r="O87" s="44"/>
    </row>
    <row r="88" spans="1:15" ht="18.399999999999999" customHeight="1">
      <c r="A88" s="56"/>
      <c r="B88" s="52"/>
      <c r="C88" s="53" t="s">
        <v>4</v>
      </c>
      <c r="D88" s="62" t="s">
        <v>42</v>
      </c>
      <c r="E88" s="682">
        <v>0</v>
      </c>
      <c r="F88" s="1085">
        <v>0</v>
      </c>
      <c r="G88" s="1085"/>
      <c r="H88" s="1085">
        <v>0</v>
      </c>
      <c r="I88" s="1085">
        <v>0</v>
      </c>
      <c r="J88" s="1085">
        <v>0</v>
      </c>
      <c r="K88" s="1085">
        <v>0</v>
      </c>
      <c r="L88" s="1085">
        <v>0</v>
      </c>
      <c r="M88" s="1094">
        <v>0</v>
      </c>
      <c r="N88" s="44"/>
      <c r="O88" s="44"/>
    </row>
    <row r="89" spans="1:15" ht="18.399999999999999" customHeight="1">
      <c r="A89" s="56"/>
      <c r="B89" s="52"/>
      <c r="C89" s="53" t="s">
        <v>4</v>
      </c>
      <c r="D89" s="62" t="s">
        <v>43</v>
      </c>
      <c r="E89" s="682">
        <v>2147542285.7999988</v>
      </c>
      <c r="F89" s="1085">
        <v>0</v>
      </c>
      <c r="G89" s="1085"/>
      <c r="H89" s="1085">
        <v>146782846.57000002</v>
      </c>
      <c r="I89" s="1085">
        <v>1979585316.9299986</v>
      </c>
      <c r="J89" s="1085">
        <v>21174122.300000001</v>
      </c>
      <c r="K89" s="1085">
        <v>0</v>
      </c>
      <c r="L89" s="1085">
        <v>0</v>
      </c>
      <c r="M89" s="1094">
        <v>0</v>
      </c>
      <c r="N89" s="44"/>
      <c r="O89" s="44"/>
    </row>
    <row r="90" spans="1:15" ht="18.399999999999999" customHeight="1">
      <c r="A90" s="56"/>
      <c r="B90" s="52"/>
      <c r="C90" s="53" t="s">
        <v>4</v>
      </c>
      <c r="D90" s="62" t="s">
        <v>44</v>
      </c>
      <c r="E90" s="174">
        <v>0.23208930359017507</v>
      </c>
      <c r="F90" s="174">
        <v>0</v>
      </c>
      <c r="G90" s="174"/>
      <c r="H90" s="174">
        <v>0.21095884897576711</v>
      </c>
      <c r="I90" s="174">
        <v>0.24027586983277407</v>
      </c>
      <c r="J90" s="174">
        <v>6.6501222668199328E-2</v>
      </c>
      <c r="K90" s="174">
        <v>0</v>
      </c>
      <c r="L90" s="174">
        <v>0</v>
      </c>
      <c r="M90" s="274">
        <v>0</v>
      </c>
      <c r="N90" s="44"/>
      <c r="O90" s="44"/>
    </row>
    <row r="91" spans="1:15" ht="18.399999999999999" customHeight="1">
      <c r="A91" s="58"/>
      <c r="B91" s="59"/>
      <c r="C91" s="60" t="s">
        <v>4</v>
      </c>
      <c r="D91" s="62" t="s">
        <v>45</v>
      </c>
      <c r="E91" s="175">
        <v>0</v>
      </c>
      <c r="F91" s="175">
        <v>0</v>
      </c>
      <c r="G91" s="175"/>
      <c r="H91" s="175">
        <v>0</v>
      </c>
      <c r="I91" s="175">
        <v>0</v>
      </c>
      <c r="J91" s="175">
        <v>0</v>
      </c>
      <c r="K91" s="175">
        <v>0</v>
      </c>
      <c r="L91" s="175">
        <v>0</v>
      </c>
      <c r="M91" s="275">
        <v>0</v>
      </c>
      <c r="N91" s="44"/>
      <c r="O91" s="44"/>
    </row>
    <row r="92" spans="1:15" ht="18.399999999999999" customHeight="1">
      <c r="A92" s="51" t="s">
        <v>79</v>
      </c>
      <c r="B92" s="52" t="s">
        <v>47</v>
      </c>
      <c r="C92" s="53" t="s">
        <v>80</v>
      </c>
      <c r="D92" s="63" t="s">
        <v>41</v>
      </c>
      <c r="E92" s="682">
        <v>360029000</v>
      </c>
      <c r="F92" s="1085">
        <v>144850000</v>
      </c>
      <c r="G92" s="1091"/>
      <c r="H92" s="1085">
        <v>2440000</v>
      </c>
      <c r="I92" s="1085">
        <v>199321000</v>
      </c>
      <c r="J92" s="1085">
        <v>11080000</v>
      </c>
      <c r="K92" s="1085">
        <v>0</v>
      </c>
      <c r="L92" s="1085">
        <v>0</v>
      </c>
      <c r="M92" s="1094">
        <v>2338000</v>
      </c>
      <c r="N92" s="44"/>
      <c r="O92" s="44"/>
    </row>
    <row r="93" spans="1:15" ht="18.399999999999999" customHeight="1">
      <c r="A93" s="56"/>
      <c r="B93" s="52"/>
      <c r="C93" s="53" t="s">
        <v>81</v>
      </c>
      <c r="D93" s="62" t="s">
        <v>42</v>
      </c>
      <c r="E93" s="682">
        <v>0</v>
      </c>
      <c r="F93" s="1085">
        <v>0</v>
      </c>
      <c r="G93" s="1085"/>
      <c r="H93" s="1085">
        <v>0</v>
      </c>
      <c r="I93" s="1085">
        <v>0</v>
      </c>
      <c r="J93" s="1085">
        <v>0</v>
      </c>
      <c r="K93" s="1085">
        <v>0</v>
      </c>
      <c r="L93" s="1085">
        <v>0</v>
      </c>
      <c r="M93" s="1094">
        <v>0</v>
      </c>
      <c r="N93" s="44"/>
      <c r="O93" s="44"/>
    </row>
    <row r="94" spans="1:15" ht="18.399999999999999" customHeight="1">
      <c r="A94" s="56"/>
      <c r="B94" s="52"/>
      <c r="C94" s="53" t="s">
        <v>4</v>
      </c>
      <c r="D94" s="62" t="s">
        <v>43</v>
      </c>
      <c r="E94" s="682">
        <v>288243038.75</v>
      </c>
      <c r="F94" s="1085">
        <v>47816500</v>
      </c>
      <c r="G94" s="1085"/>
      <c r="H94" s="1085">
        <v>54469.72</v>
      </c>
      <c r="I94" s="1085">
        <v>238976928.65000001</v>
      </c>
      <c r="J94" s="1085">
        <v>650587.92000000004</v>
      </c>
      <c r="K94" s="1085">
        <v>0</v>
      </c>
      <c r="L94" s="1085">
        <v>0</v>
      </c>
      <c r="M94" s="1094">
        <v>744552.46000000008</v>
      </c>
      <c r="N94" s="44"/>
      <c r="O94" s="44"/>
    </row>
    <row r="95" spans="1:15" ht="18.399999999999999" customHeight="1">
      <c r="A95" s="56"/>
      <c r="B95" s="52"/>
      <c r="C95" s="53" t="s">
        <v>4</v>
      </c>
      <c r="D95" s="62" t="s">
        <v>44</v>
      </c>
      <c r="E95" s="174">
        <v>0.8006106140060939</v>
      </c>
      <c r="F95" s="174">
        <v>0.33011045909561615</v>
      </c>
      <c r="G95" s="174"/>
      <c r="H95" s="174">
        <v>2.2323655737704919E-2</v>
      </c>
      <c r="I95" s="174">
        <v>1.198955095800242</v>
      </c>
      <c r="J95" s="174">
        <v>5.871732129963899E-2</v>
      </c>
      <c r="K95" s="174">
        <v>0</v>
      </c>
      <c r="L95" s="174">
        <v>0</v>
      </c>
      <c r="M95" s="274">
        <v>0.31845699743370404</v>
      </c>
      <c r="N95" s="44"/>
      <c r="O95" s="44"/>
    </row>
    <row r="96" spans="1:15" ht="18.399999999999999" customHeight="1">
      <c r="A96" s="58"/>
      <c r="B96" s="59"/>
      <c r="C96" s="60" t="s">
        <v>4</v>
      </c>
      <c r="D96" s="64" t="s">
        <v>45</v>
      </c>
      <c r="E96" s="175">
        <v>0</v>
      </c>
      <c r="F96" s="175">
        <v>0</v>
      </c>
      <c r="G96" s="175"/>
      <c r="H96" s="175">
        <v>0</v>
      </c>
      <c r="I96" s="175">
        <v>0</v>
      </c>
      <c r="J96" s="175">
        <v>0</v>
      </c>
      <c r="K96" s="175">
        <v>0</v>
      </c>
      <c r="L96" s="175">
        <v>0</v>
      </c>
      <c r="M96" s="275">
        <v>0</v>
      </c>
      <c r="N96" s="44"/>
      <c r="O96" s="44"/>
    </row>
    <row r="97" spans="1:15" ht="18.399999999999999" customHeight="1">
      <c r="A97" s="51" t="s">
        <v>82</v>
      </c>
      <c r="B97" s="52" t="s">
        <v>47</v>
      </c>
      <c r="C97" s="53" t="s">
        <v>83</v>
      </c>
      <c r="D97" s="62" t="s">
        <v>41</v>
      </c>
      <c r="E97" s="682">
        <v>35639000</v>
      </c>
      <c r="F97" s="1085">
        <v>2385000</v>
      </c>
      <c r="G97" s="1091"/>
      <c r="H97" s="1085">
        <v>70000</v>
      </c>
      <c r="I97" s="1085">
        <v>29283000</v>
      </c>
      <c r="J97" s="1085">
        <v>274000</v>
      </c>
      <c r="K97" s="1085">
        <v>0</v>
      </c>
      <c r="L97" s="1085">
        <v>0</v>
      </c>
      <c r="M97" s="1094">
        <v>3627000</v>
      </c>
      <c r="N97" s="44"/>
      <c r="O97" s="44"/>
    </row>
    <row r="98" spans="1:15" ht="18.399999999999999" customHeight="1">
      <c r="A98" s="56"/>
      <c r="B98" s="52"/>
      <c r="C98" s="53" t="s">
        <v>4</v>
      </c>
      <c r="D98" s="62" t="s">
        <v>42</v>
      </c>
      <c r="E98" s="682">
        <v>0</v>
      </c>
      <c r="F98" s="1085">
        <v>0</v>
      </c>
      <c r="G98" s="1085"/>
      <c r="H98" s="1085">
        <v>0</v>
      </c>
      <c r="I98" s="1085">
        <v>0</v>
      </c>
      <c r="J98" s="1085">
        <v>0</v>
      </c>
      <c r="K98" s="1085">
        <v>0</v>
      </c>
      <c r="L98" s="1085">
        <v>0</v>
      </c>
      <c r="M98" s="1094">
        <v>0</v>
      </c>
      <c r="N98" s="44"/>
      <c r="O98" s="44"/>
    </row>
    <row r="99" spans="1:15" ht="18.399999999999999" customHeight="1">
      <c r="A99" s="56"/>
      <c r="B99" s="52"/>
      <c r="C99" s="53" t="s">
        <v>4</v>
      </c>
      <c r="D99" s="62" t="s">
        <v>43</v>
      </c>
      <c r="E99" s="682">
        <v>7859641.8800000036</v>
      </c>
      <c r="F99" s="1085">
        <v>0</v>
      </c>
      <c r="G99" s="1085"/>
      <c r="H99" s="1085">
        <v>12924.69</v>
      </c>
      <c r="I99" s="1085">
        <v>7335650.1300000027</v>
      </c>
      <c r="J99" s="1085">
        <v>0</v>
      </c>
      <c r="K99" s="1085">
        <v>0</v>
      </c>
      <c r="L99" s="1085">
        <v>0</v>
      </c>
      <c r="M99" s="1094">
        <v>511067.06000000011</v>
      </c>
      <c r="N99" s="44"/>
      <c r="O99" s="44"/>
    </row>
    <row r="100" spans="1:15" ht="18.399999999999999" customHeight="1">
      <c r="A100" s="56"/>
      <c r="B100" s="52"/>
      <c r="C100" s="53" t="s">
        <v>4</v>
      </c>
      <c r="D100" s="62" t="s">
        <v>44</v>
      </c>
      <c r="E100" s="174">
        <v>0.22053486012514389</v>
      </c>
      <c r="F100" s="174">
        <v>0</v>
      </c>
      <c r="G100" s="174"/>
      <c r="H100" s="174">
        <v>0.18463842857142859</v>
      </c>
      <c r="I100" s="174">
        <v>0.25050883208687641</v>
      </c>
      <c r="J100" s="174">
        <v>0</v>
      </c>
      <c r="K100" s="174">
        <v>0</v>
      </c>
      <c r="L100" s="174">
        <v>0</v>
      </c>
      <c r="M100" s="274">
        <v>0.14090627515853327</v>
      </c>
      <c r="N100" s="44"/>
      <c r="O100" s="44"/>
    </row>
    <row r="101" spans="1:15" ht="18.399999999999999" customHeight="1">
      <c r="A101" s="58"/>
      <c r="B101" s="59"/>
      <c r="C101" s="60" t="s">
        <v>4</v>
      </c>
      <c r="D101" s="61" t="s">
        <v>45</v>
      </c>
      <c r="E101" s="276">
        <v>0</v>
      </c>
      <c r="F101" s="175">
        <v>0</v>
      </c>
      <c r="G101" s="175"/>
      <c r="H101" s="175">
        <v>0</v>
      </c>
      <c r="I101" s="175">
        <v>0</v>
      </c>
      <c r="J101" s="175">
        <v>0</v>
      </c>
      <c r="K101" s="175">
        <v>0</v>
      </c>
      <c r="L101" s="175">
        <v>0</v>
      </c>
      <c r="M101" s="275">
        <v>0</v>
      </c>
      <c r="N101" s="44"/>
      <c r="O101" s="44"/>
    </row>
    <row r="102" spans="1:15" ht="18.399999999999999" customHeight="1">
      <c r="A102" s="173" t="s">
        <v>84</v>
      </c>
      <c r="B102" s="52" t="s">
        <v>47</v>
      </c>
      <c r="C102" s="53" t="s">
        <v>85</v>
      </c>
      <c r="D102" s="54" t="s">
        <v>41</v>
      </c>
      <c r="E102" s="682">
        <v>750349000</v>
      </c>
      <c r="F102" s="1085">
        <v>632581000</v>
      </c>
      <c r="G102" s="1091"/>
      <c r="H102" s="1085">
        <v>446000</v>
      </c>
      <c r="I102" s="1085">
        <v>112930000</v>
      </c>
      <c r="J102" s="1085">
        <v>2779000</v>
      </c>
      <c r="K102" s="1085">
        <v>0</v>
      </c>
      <c r="L102" s="1085">
        <v>0</v>
      </c>
      <c r="M102" s="1094">
        <v>1613000</v>
      </c>
      <c r="N102" s="44"/>
      <c r="O102" s="44"/>
    </row>
    <row r="103" spans="1:15" ht="18.399999999999999" customHeight="1">
      <c r="A103" s="68"/>
      <c r="B103" s="67"/>
      <c r="C103" s="53" t="s">
        <v>86</v>
      </c>
      <c r="D103" s="62" t="s">
        <v>42</v>
      </c>
      <c r="E103" s="682">
        <v>0</v>
      </c>
      <c r="F103" s="1085">
        <v>0</v>
      </c>
      <c r="G103" s="1085"/>
      <c r="H103" s="1085">
        <v>0</v>
      </c>
      <c r="I103" s="1085">
        <v>0</v>
      </c>
      <c r="J103" s="1085">
        <v>0</v>
      </c>
      <c r="K103" s="1085">
        <v>0</v>
      </c>
      <c r="L103" s="1085">
        <v>0</v>
      </c>
      <c r="M103" s="1094">
        <v>0</v>
      </c>
      <c r="N103" s="44"/>
      <c r="O103" s="44"/>
    </row>
    <row r="104" spans="1:15" ht="18.399999999999999" customHeight="1">
      <c r="A104" s="68"/>
      <c r="B104" s="67"/>
      <c r="C104" s="53" t="s">
        <v>87</v>
      </c>
      <c r="D104" s="62" t="s">
        <v>43</v>
      </c>
      <c r="E104" s="682">
        <v>333468520.70000005</v>
      </c>
      <c r="F104" s="1085">
        <v>311981279.61000001</v>
      </c>
      <c r="G104" s="1085"/>
      <c r="H104" s="1085">
        <v>23068.19</v>
      </c>
      <c r="I104" s="1085">
        <v>21276683.670000006</v>
      </c>
      <c r="J104" s="1085">
        <v>1107</v>
      </c>
      <c r="K104" s="1085">
        <v>0</v>
      </c>
      <c r="L104" s="1085">
        <v>0</v>
      </c>
      <c r="M104" s="1094">
        <v>186382.22999999998</v>
      </c>
      <c r="N104" s="44"/>
      <c r="O104" s="44"/>
    </row>
    <row r="105" spans="1:15" ht="18.399999999999999" customHeight="1">
      <c r="A105" s="56"/>
      <c r="B105" s="52"/>
      <c r="C105" s="53" t="s">
        <v>4</v>
      </c>
      <c r="D105" s="62" t="s">
        <v>44</v>
      </c>
      <c r="E105" s="174">
        <v>0.44441789180767888</v>
      </c>
      <c r="F105" s="174">
        <v>0.49318787571868267</v>
      </c>
      <c r="G105" s="174"/>
      <c r="H105" s="174">
        <v>5.1722399103139013E-2</v>
      </c>
      <c r="I105" s="174">
        <v>0.18840594766669624</v>
      </c>
      <c r="J105" s="174">
        <v>3.9834472831953941E-4</v>
      </c>
      <c r="K105" s="174">
        <v>0</v>
      </c>
      <c r="L105" s="174">
        <v>0</v>
      </c>
      <c r="M105" s="274">
        <v>0.11555004959702417</v>
      </c>
      <c r="N105" s="44"/>
      <c r="O105" s="44"/>
    </row>
    <row r="106" spans="1:15" ht="18.399999999999999" customHeight="1">
      <c r="A106" s="58"/>
      <c r="B106" s="59"/>
      <c r="C106" s="60" t="s">
        <v>4</v>
      </c>
      <c r="D106" s="64" t="s">
        <v>45</v>
      </c>
      <c r="E106" s="175">
        <v>0</v>
      </c>
      <c r="F106" s="175">
        <v>0</v>
      </c>
      <c r="G106" s="175"/>
      <c r="H106" s="175">
        <v>0</v>
      </c>
      <c r="I106" s="175">
        <v>0</v>
      </c>
      <c r="J106" s="175">
        <v>0</v>
      </c>
      <c r="K106" s="175">
        <v>0</v>
      </c>
      <c r="L106" s="175">
        <v>0</v>
      </c>
      <c r="M106" s="275">
        <v>0</v>
      </c>
      <c r="N106" s="44"/>
      <c r="O106" s="44"/>
    </row>
    <row r="107" spans="1:15" ht="18.399999999999999" customHeight="1">
      <c r="A107" s="51" t="s">
        <v>88</v>
      </c>
      <c r="B107" s="52" t="s">
        <v>47</v>
      </c>
      <c r="C107" s="53" t="s">
        <v>89</v>
      </c>
      <c r="D107" s="62" t="s">
        <v>41</v>
      </c>
      <c r="E107" s="682">
        <v>7973067000</v>
      </c>
      <c r="F107" s="1085">
        <v>294317000</v>
      </c>
      <c r="G107" s="1091"/>
      <c r="H107" s="1085">
        <v>65080000</v>
      </c>
      <c r="I107" s="1085">
        <v>7384754000</v>
      </c>
      <c r="J107" s="1085">
        <v>162072000</v>
      </c>
      <c r="K107" s="1085">
        <v>0</v>
      </c>
      <c r="L107" s="1085">
        <v>0</v>
      </c>
      <c r="M107" s="1094">
        <v>66844000</v>
      </c>
      <c r="N107" s="44"/>
      <c r="O107" s="44"/>
    </row>
    <row r="108" spans="1:15" ht="18.399999999999999" customHeight="1">
      <c r="A108" s="56"/>
      <c r="B108" s="52"/>
      <c r="C108" s="53" t="s">
        <v>90</v>
      </c>
      <c r="D108" s="62" t="s">
        <v>42</v>
      </c>
      <c r="E108" s="682">
        <v>0</v>
      </c>
      <c r="F108" s="1085">
        <v>0</v>
      </c>
      <c r="G108" s="1085"/>
      <c r="H108" s="1085">
        <v>0</v>
      </c>
      <c r="I108" s="1085">
        <v>0</v>
      </c>
      <c r="J108" s="1085">
        <v>0</v>
      </c>
      <c r="K108" s="1085">
        <v>0</v>
      </c>
      <c r="L108" s="1085">
        <v>0</v>
      </c>
      <c r="M108" s="1094">
        <v>0</v>
      </c>
      <c r="N108" s="44"/>
      <c r="O108" s="44"/>
    </row>
    <row r="109" spans="1:15" ht="18.399999999999999" customHeight="1">
      <c r="A109" s="56"/>
      <c r="B109" s="52"/>
      <c r="C109" s="53" t="s">
        <v>4</v>
      </c>
      <c r="D109" s="62" t="s">
        <v>43</v>
      </c>
      <c r="E109" s="682">
        <v>1865897868.2200007</v>
      </c>
      <c r="F109" s="1085">
        <v>41862352.740000002</v>
      </c>
      <c r="G109" s="1085"/>
      <c r="H109" s="1085">
        <v>8544243.9000000004</v>
      </c>
      <c r="I109" s="1085">
        <v>1783221759.5300007</v>
      </c>
      <c r="J109" s="1085">
        <v>18107455.93</v>
      </c>
      <c r="K109" s="1085">
        <v>0</v>
      </c>
      <c r="L109" s="1085">
        <v>0</v>
      </c>
      <c r="M109" s="1094">
        <v>14162056.120000005</v>
      </c>
      <c r="N109" s="44"/>
      <c r="O109" s="44"/>
    </row>
    <row r="110" spans="1:15" ht="18.399999999999999" customHeight="1">
      <c r="A110" s="56"/>
      <c r="B110" s="52"/>
      <c r="C110" s="53" t="s">
        <v>4</v>
      </c>
      <c r="D110" s="62" t="s">
        <v>44</v>
      </c>
      <c r="E110" s="174">
        <v>0.23402510830775669</v>
      </c>
      <c r="F110" s="711">
        <v>0.1422355920317209</v>
      </c>
      <c r="G110" s="711"/>
      <c r="H110" s="174">
        <v>0.13128832052858022</v>
      </c>
      <c r="I110" s="174">
        <v>0.24147341394581331</v>
      </c>
      <c r="J110" s="174">
        <v>0.11172476387037859</v>
      </c>
      <c r="K110" s="174">
        <v>0</v>
      </c>
      <c r="L110" s="174">
        <v>0</v>
      </c>
      <c r="M110" s="274">
        <v>0.211867274848902</v>
      </c>
      <c r="N110" s="44"/>
      <c r="O110" s="44"/>
    </row>
    <row r="111" spans="1:15" ht="18.399999999999999" customHeight="1">
      <c r="A111" s="58"/>
      <c r="B111" s="59"/>
      <c r="C111" s="60" t="s">
        <v>4</v>
      </c>
      <c r="D111" s="62" t="s">
        <v>45</v>
      </c>
      <c r="E111" s="175">
        <v>0</v>
      </c>
      <c r="F111" s="175">
        <v>0</v>
      </c>
      <c r="G111" s="175"/>
      <c r="H111" s="175">
        <v>0</v>
      </c>
      <c r="I111" s="175">
        <v>0</v>
      </c>
      <c r="J111" s="175">
        <v>0</v>
      </c>
      <c r="K111" s="175">
        <v>0</v>
      </c>
      <c r="L111" s="175">
        <v>0</v>
      </c>
      <c r="M111" s="275">
        <v>0</v>
      </c>
      <c r="N111" s="44"/>
      <c r="O111" s="44"/>
    </row>
    <row r="112" spans="1:15" ht="18.399999999999999" customHeight="1">
      <c r="A112" s="51" t="s">
        <v>91</v>
      </c>
      <c r="B112" s="52" t="s">
        <v>47</v>
      </c>
      <c r="C112" s="53" t="s">
        <v>92</v>
      </c>
      <c r="D112" s="63" t="s">
        <v>93</v>
      </c>
      <c r="E112" s="682">
        <v>642897000</v>
      </c>
      <c r="F112" s="1085">
        <v>236865000</v>
      </c>
      <c r="G112" s="1091"/>
      <c r="H112" s="1085">
        <v>5787000</v>
      </c>
      <c r="I112" s="1085">
        <v>218113000</v>
      </c>
      <c r="J112" s="1085">
        <v>176269000</v>
      </c>
      <c r="K112" s="1085">
        <v>0</v>
      </c>
      <c r="L112" s="1085">
        <v>0</v>
      </c>
      <c r="M112" s="1094">
        <v>5863000</v>
      </c>
      <c r="N112" s="44"/>
      <c r="O112" s="44"/>
    </row>
    <row r="113" spans="1:15" ht="18.399999999999999" customHeight="1">
      <c r="A113" s="56"/>
      <c r="B113" s="52"/>
      <c r="C113" s="53" t="s">
        <v>4</v>
      </c>
      <c r="D113" s="62" t="s">
        <v>42</v>
      </c>
      <c r="E113" s="682">
        <v>0</v>
      </c>
      <c r="F113" s="1085">
        <v>0</v>
      </c>
      <c r="G113" s="1085"/>
      <c r="H113" s="1085">
        <v>0</v>
      </c>
      <c r="I113" s="1085">
        <v>0</v>
      </c>
      <c r="J113" s="1085">
        <v>0</v>
      </c>
      <c r="K113" s="1085">
        <v>0</v>
      </c>
      <c r="L113" s="1085">
        <v>0</v>
      </c>
      <c r="M113" s="1094">
        <v>0</v>
      </c>
      <c r="N113" s="44"/>
      <c r="O113" s="44"/>
    </row>
    <row r="114" spans="1:15" ht="18.399999999999999" customHeight="1">
      <c r="A114" s="56"/>
      <c r="B114" s="52"/>
      <c r="C114" s="53" t="s">
        <v>4</v>
      </c>
      <c r="D114" s="62" t="s">
        <v>43</v>
      </c>
      <c r="E114" s="682">
        <v>87257269.720000014</v>
      </c>
      <c r="F114" s="1085">
        <v>19650512</v>
      </c>
      <c r="G114" s="1085"/>
      <c r="H114" s="1085">
        <v>871136.97000000009</v>
      </c>
      <c r="I114" s="1085">
        <v>50983666.650000021</v>
      </c>
      <c r="J114" s="1085">
        <v>14978920.210000001</v>
      </c>
      <c r="K114" s="1085">
        <v>0</v>
      </c>
      <c r="L114" s="1085">
        <v>0</v>
      </c>
      <c r="M114" s="1094">
        <v>773033.89</v>
      </c>
      <c r="N114" s="44"/>
      <c r="O114" s="44"/>
    </row>
    <row r="115" spans="1:15" ht="18.399999999999999" customHeight="1">
      <c r="A115" s="56"/>
      <c r="B115" s="52"/>
      <c r="C115" s="53" t="s">
        <v>4</v>
      </c>
      <c r="D115" s="62" t="s">
        <v>44</v>
      </c>
      <c r="E115" s="174">
        <v>0.13572511571838103</v>
      </c>
      <c r="F115" s="174">
        <v>8.2960808899584154E-2</v>
      </c>
      <c r="G115" s="174"/>
      <c r="H115" s="174">
        <v>0.15053343182996373</v>
      </c>
      <c r="I115" s="174">
        <v>0.23374886710099821</v>
      </c>
      <c r="J115" s="174">
        <v>8.4977620625294306E-2</v>
      </c>
      <c r="K115" s="174">
        <v>0</v>
      </c>
      <c r="L115" s="174">
        <v>0</v>
      </c>
      <c r="M115" s="274">
        <v>0.13184954630735118</v>
      </c>
      <c r="N115" s="44"/>
      <c r="O115" s="44"/>
    </row>
    <row r="116" spans="1:15" ht="18.399999999999999" customHeight="1">
      <c r="A116" s="58"/>
      <c r="B116" s="59"/>
      <c r="C116" s="60" t="s">
        <v>4</v>
      </c>
      <c r="D116" s="64" t="s">
        <v>45</v>
      </c>
      <c r="E116" s="175">
        <v>0</v>
      </c>
      <c r="F116" s="175">
        <v>0</v>
      </c>
      <c r="G116" s="175"/>
      <c r="H116" s="175">
        <v>0</v>
      </c>
      <c r="I116" s="175">
        <v>0</v>
      </c>
      <c r="J116" s="175">
        <v>0</v>
      </c>
      <c r="K116" s="175">
        <v>0</v>
      </c>
      <c r="L116" s="175">
        <v>0</v>
      </c>
      <c r="M116" s="275">
        <v>0</v>
      </c>
      <c r="N116" s="44"/>
      <c r="O116" s="44"/>
    </row>
    <row r="117" spans="1:15" ht="18.399999999999999" customHeight="1">
      <c r="A117" s="51" t="s">
        <v>94</v>
      </c>
      <c r="B117" s="52" t="s">
        <v>47</v>
      </c>
      <c r="C117" s="53" t="s">
        <v>95</v>
      </c>
      <c r="D117" s="62" t="s">
        <v>41</v>
      </c>
      <c r="E117" s="682">
        <v>808641000</v>
      </c>
      <c r="F117" s="1085">
        <v>152654000</v>
      </c>
      <c r="G117" s="1091"/>
      <c r="H117" s="1085">
        <v>5624000</v>
      </c>
      <c r="I117" s="1085">
        <v>312916000</v>
      </c>
      <c r="J117" s="1085">
        <v>273760000</v>
      </c>
      <c r="K117" s="1085">
        <v>0</v>
      </c>
      <c r="L117" s="1085">
        <v>0</v>
      </c>
      <c r="M117" s="1094">
        <v>63687000</v>
      </c>
      <c r="N117" s="44"/>
      <c r="O117" s="44"/>
    </row>
    <row r="118" spans="1:15" ht="18.399999999999999" customHeight="1">
      <c r="A118" s="56"/>
      <c r="B118" s="52"/>
      <c r="C118" s="53" t="s">
        <v>4</v>
      </c>
      <c r="D118" s="62" t="s">
        <v>42</v>
      </c>
      <c r="E118" s="682">
        <v>0</v>
      </c>
      <c r="F118" s="1085">
        <v>0</v>
      </c>
      <c r="G118" s="1085"/>
      <c r="H118" s="1085">
        <v>0</v>
      </c>
      <c r="I118" s="1085">
        <v>0</v>
      </c>
      <c r="J118" s="1085">
        <v>0</v>
      </c>
      <c r="K118" s="1085">
        <v>0</v>
      </c>
      <c r="L118" s="1085">
        <v>0</v>
      </c>
      <c r="M118" s="1094">
        <v>0</v>
      </c>
      <c r="N118" s="44"/>
      <c r="O118" s="44"/>
    </row>
    <row r="119" spans="1:15" ht="18.399999999999999" customHeight="1">
      <c r="A119" s="56"/>
      <c r="B119" s="52"/>
      <c r="C119" s="53" t="s">
        <v>4</v>
      </c>
      <c r="D119" s="62" t="s">
        <v>43</v>
      </c>
      <c r="E119" s="682">
        <v>226680064.52999997</v>
      </c>
      <c r="F119" s="1085">
        <v>41642736.5</v>
      </c>
      <c r="G119" s="1085"/>
      <c r="H119" s="1085">
        <v>1070712.8800000001</v>
      </c>
      <c r="I119" s="1085">
        <v>63566704.25999999</v>
      </c>
      <c r="J119" s="1085">
        <v>98468494.379999995</v>
      </c>
      <c r="K119" s="1085">
        <v>0</v>
      </c>
      <c r="L119" s="1085">
        <v>0</v>
      </c>
      <c r="M119" s="1094">
        <v>21931416.509999994</v>
      </c>
      <c r="N119" s="44"/>
      <c r="O119" s="44"/>
    </row>
    <row r="120" spans="1:15" ht="18.399999999999999" customHeight="1">
      <c r="A120" s="56"/>
      <c r="B120" s="52"/>
      <c r="C120" s="53" t="s">
        <v>4</v>
      </c>
      <c r="D120" s="62" t="s">
        <v>44</v>
      </c>
      <c r="E120" s="174">
        <v>0.28032224996011823</v>
      </c>
      <c r="F120" s="174">
        <v>0.27279164974386522</v>
      </c>
      <c r="G120" s="174"/>
      <c r="H120" s="174">
        <v>0.19038280227596019</v>
      </c>
      <c r="I120" s="174">
        <v>0.20314302963095524</v>
      </c>
      <c r="J120" s="174">
        <v>0.35968912324663938</v>
      </c>
      <c r="K120" s="174">
        <v>0</v>
      </c>
      <c r="L120" s="174">
        <v>0</v>
      </c>
      <c r="M120" s="274">
        <v>0.34436253097178376</v>
      </c>
      <c r="N120" s="44"/>
      <c r="O120" s="44"/>
    </row>
    <row r="121" spans="1:15" ht="18.399999999999999" customHeight="1">
      <c r="A121" s="58"/>
      <c r="B121" s="59"/>
      <c r="C121" s="60" t="s">
        <v>4</v>
      </c>
      <c r="D121" s="64" t="s">
        <v>45</v>
      </c>
      <c r="E121" s="175">
        <v>0</v>
      </c>
      <c r="F121" s="175">
        <v>0</v>
      </c>
      <c r="G121" s="175"/>
      <c r="H121" s="175">
        <v>0</v>
      </c>
      <c r="I121" s="175">
        <v>0</v>
      </c>
      <c r="J121" s="175">
        <v>0</v>
      </c>
      <c r="K121" s="175">
        <v>0</v>
      </c>
      <c r="L121" s="175">
        <v>0</v>
      </c>
      <c r="M121" s="275">
        <v>0</v>
      </c>
      <c r="N121" s="44"/>
      <c r="O121" s="44"/>
    </row>
    <row r="122" spans="1:15" ht="18.399999999999999" customHeight="1">
      <c r="A122" s="51" t="s">
        <v>96</v>
      </c>
      <c r="B122" s="52" t="s">
        <v>47</v>
      </c>
      <c r="C122" s="53" t="s">
        <v>97</v>
      </c>
      <c r="D122" s="63" t="s">
        <v>41</v>
      </c>
      <c r="E122" s="682">
        <v>718194000</v>
      </c>
      <c r="F122" s="1085">
        <v>533159000</v>
      </c>
      <c r="G122" s="1091"/>
      <c r="H122" s="1085">
        <v>28000</v>
      </c>
      <c r="I122" s="1085">
        <v>74799000</v>
      </c>
      <c r="J122" s="1085">
        <v>1843000</v>
      </c>
      <c r="K122" s="1085">
        <v>0</v>
      </c>
      <c r="L122" s="1085">
        <v>0</v>
      </c>
      <c r="M122" s="1094">
        <v>108365000</v>
      </c>
      <c r="N122" s="44"/>
      <c r="O122" s="44"/>
    </row>
    <row r="123" spans="1:15" ht="18.399999999999999" customHeight="1">
      <c r="A123" s="56"/>
      <c r="B123" s="52"/>
      <c r="C123" s="53" t="s">
        <v>4</v>
      </c>
      <c r="D123" s="62" t="s">
        <v>42</v>
      </c>
      <c r="E123" s="682">
        <v>0</v>
      </c>
      <c r="F123" s="1085">
        <v>0</v>
      </c>
      <c r="G123" s="1085"/>
      <c r="H123" s="1085">
        <v>0</v>
      </c>
      <c r="I123" s="1085">
        <v>0</v>
      </c>
      <c r="J123" s="1085">
        <v>0</v>
      </c>
      <c r="K123" s="1085">
        <v>0</v>
      </c>
      <c r="L123" s="1085">
        <v>0</v>
      </c>
      <c r="M123" s="1094">
        <v>0</v>
      </c>
      <c r="N123" s="44"/>
      <c r="O123" s="44"/>
    </row>
    <row r="124" spans="1:15" ht="18.399999999999999" customHeight="1">
      <c r="A124" s="56"/>
      <c r="B124" s="52"/>
      <c r="C124" s="53" t="s">
        <v>4</v>
      </c>
      <c r="D124" s="62" t="s">
        <v>43</v>
      </c>
      <c r="E124" s="682">
        <v>191471225.58000001</v>
      </c>
      <c r="F124" s="1085">
        <v>156538735</v>
      </c>
      <c r="G124" s="1085"/>
      <c r="H124" s="1085">
        <v>5793.58</v>
      </c>
      <c r="I124" s="1085">
        <v>34826697</v>
      </c>
      <c r="J124" s="1085">
        <v>100000</v>
      </c>
      <c r="K124" s="1085">
        <v>0</v>
      </c>
      <c r="L124" s="1085">
        <v>0</v>
      </c>
      <c r="M124" s="1094">
        <v>0</v>
      </c>
      <c r="N124" s="44"/>
      <c r="O124" s="44"/>
    </row>
    <row r="125" spans="1:15" ht="18.399999999999999" customHeight="1">
      <c r="A125" s="56"/>
      <c r="B125" s="52"/>
      <c r="C125" s="53" t="s">
        <v>4</v>
      </c>
      <c r="D125" s="62" t="s">
        <v>44</v>
      </c>
      <c r="E125" s="174">
        <v>0.26660098187954789</v>
      </c>
      <c r="F125" s="174">
        <v>0.29360610061913989</v>
      </c>
      <c r="G125" s="174"/>
      <c r="H125" s="174">
        <v>0.20691357142857142</v>
      </c>
      <c r="I125" s="174">
        <v>0.46560377812537601</v>
      </c>
      <c r="J125" s="174">
        <v>5.425935973955507E-2</v>
      </c>
      <c r="K125" s="174">
        <v>0</v>
      </c>
      <c r="L125" s="174">
        <v>0</v>
      </c>
      <c r="M125" s="274">
        <v>0</v>
      </c>
      <c r="N125" s="44"/>
      <c r="O125" s="44"/>
    </row>
    <row r="126" spans="1:15" ht="18.399999999999999" customHeight="1">
      <c r="A126" s="58"/>
      <c r="B126" s="59"/>
      <c r="C126" s="60" t="s">
        <v>4</v>
      </c>
      <c r="D126" s="64" t="s">
        <v>45</v>
      </c>
      <c r="E126" s="175">
        <v>0</v>
      </c>
      <c r="F126" s="175">
        <v>0</v>
      </c>
      <c r="G126" s="175"/>
      <c r="H126" s="175">
        <v>0</v>
      </c>
      <c r="I126" s="175">
        <v>0</v>
      </c>
      <c r="J126" s="175">
        <v>0</v>
      </c>
      <c r="K126" s="175">
        <v>0</v>
      </c>
      <c r="L126" s="175">
        <v>0</v>
      </c>
      <c r="M126" s="275">
        <v>0</v>
      </c>
      <c r="N126" s="44"/>
      <c r="O126" s="44"/>
    </row>
    <row r="127" spans="1:15" ht="18.399999999999999" customHeight="1">
      <c r="A127" s="51" t="s">
        <v>98</v>
      </c>
      <c r="B127" s="52" t="s">
        <v>47</v>
      </c>
      <c r="C127" s="53" t="s">
        <v>99</v>
      </c>
      <c r="D127" s="63" t="s">
        <v>41</v>
      </c>
      <c r="E127" s="682">
        <v>23378000</v>
      </c>
      <c r="F127" s="1085">
        <v>0</v>
      </c>
      <c r="G127" s="1091"/>
      <c r="H127" s="1085">
        <v>22000</v>
      </c>
      <c r="I127" s="1085">
        <v>22356000</v>
      </c>
      <c r="J127" s="1085">
        <v>1000000</v>
      </c>
      <c r="K127" s="1085">
        <v>0</v>
      </c>
      <c r="L127" s="1085">
        <v>0</v>
      </c>
      <c r="M127" s="1094">
        <v>0</v>
      </c>
      <c r="N127" s="44"/>
      <c r="O127" s="44"/>
    </row>
    <row r="128" spans="1:15" ht="18.399999999999999" customHeight="1">
      <c r="A128" s="51"/>
      <c r="B128" s="52"/>
      <c r="C128" s="53" t="s">
        <v>100</v>
      </c>
      <c r="D128" s="62" t="s">
        <v>42</v>
      </c>
      <c r="E128" s="682">
        <v>0</v>
      </c>
      <c r="F128" s="1085">
        <v>0</v>
      </c>
      <c r="G128" s="1085"/>
      <c r="H128" s="1085">
        <v>0</v>
      </c>
      <c r="I128" s="1085">
        <v>0</v>
      </c>
      <c r="J128" s="1085">
        <v>0</v>
      </c>
      <c r="K128" s="1085">
        <v>0</v>
      </c>
      <c r="L128" s="1085">
        <v>0</v>
      </c>
      <c r="M128" s="1094">
        <v>0</v>
      </c>
      <c r="N128" s="44"/>
      <c r="O128" s="44"/>
    </row>
    <row r="129" spans="1:15" ht="18.399999999999999" customHeight="1">
      <c r="A129" s="56"/>
      <c r="B129" s="52"/>
      <c r="C129" s="53" t="s">
        <v>4</v>
      </c>
      <c r="D129" s="62" t="s">
        <v>43</v>
      </c>
      <c r="E129" s="682">
        <v>4272503.0599999996</v>
      </c>
      <c r="F129" s="1085">
        <v>0</v>
      </c>
      <c r="G129" s="1085"/>
      <c r="H129" s="1085">
        <v>6537</v>
      </c>
      <c r="I129" s="1085">
        <v>4265966.0599999996</v>
      </c>
      <c r="J129" s="1085">
        <v>0</v>
      </c>
      <c r="K129" s="1085">
        <v>0</v>
      </c>
      <c r="L129" s="1085">
        <v>0</v>
      </c>
      <c r="M129" s="1094">
        <v>0</v>
      </c>
      <c r="N129" s="44"/>
      <c r="O129" s="44"/>
    </row>
    <row r="130" spans="1:15" ht="18.399999999999999" customHeight="1">
      <c r="A130" s="56"/>
      <c r="B130" s="52"/>
      <c r="C130" s="53" t="s">
        <v>4</v>
      </c>
      <c r="D130" s="62" t="s">
        <v>44</v>
      </c>
      <c r="E130" s="174">
        <v>0.18275742407391563</v>
      </c>
      <c r="F130" s="174">
        <v>0</v>
      </c>
      <c r="G130" s="174"/>
      <c r="H130" s="174">
        <v>0.29713636363636364</v>
      </c>
      <c r="I130" s="174">
        <v>0.19081973787797457</v>
      </c>
      <c r="J130" s="174">
        <v>0</v>
      </c>
      <c r="K130" s="174">
        <v>0</v>
      </c>
      <c r="L130" s="174">
        <v>0</v>
      </c>
      <c r="M130" s="274">
        <v>0</v>
      </c>
      <c r="N130" s="44"/>
      <c r="O130" s="44"/>
    </row>
    <row r="131" spans="1:15" ht="18.399999999999999" customHeight="1">
      <c r="A131" s="58"/>
      <c r="B131" s="59"/>
      <c r="C131" s="60" t="s">
        <v>4</v>
      </c>
      <c r="D131" s="64" t="s">
        <v>45</v>
      </c>
      <c r="E131" s="175">
        <v>0</v>
      </c>
      <c r="F131" s="175">
        <v>0</v>
      </c>
      <c r="G131" s="175"/>
      <c r="H131" s="175">
        <v>0</v>
      </c>
      <c r="I131" s="175">
        <v>0</v>
      </c>
      <c r="J131" s="175">
        <v>0</v>
      </c>
      <c r="K131" s="175">
        <v>0</v>
      </c>
      <c r="L131" s="175">
        <v>0</v>
      </c>
      <c r="M131" s="275">
        <v>0</v>
      </c>
      <c r="N131" s="44"/>
      <c r="O131" s="44"/>
    </row>
    <row r="132" spans="1:15" ht="18.399999999999999" customHeight="1">
      <c r="A132" s="51" t="s">
        <v>101</v>
      </c>
      <c r="B132" s="52" t="s">
        <v>47</v>
      </c>
      <c r="C132" s="53" t="s">
        <v>102</v>
      </c>
      <c r="D132" s="62" t="s">
        <v>41</v>
      </c>
      <c r="E132" s="682">
        <v>4630942000</v>
      </c>
      <c r="F132" s="1085">
        <v>2513951000</v>
      </c>
      <c r="G132" s="1091"/>
      <c r="H132" s="1085">
        <v>17873000</v>
      </c>
      <c r="I132" s="1085">
        <v>1292769000</v>
      </c>
      <c r="J132" s="1085">
        <v>742409000</v>
      </c>
      <c r="K132" s="1085">
        <v>0</v>
      </c>
      <c r="L132" s="1085">
        <v>0</v>
      </c>
      <c r="M132" s="1094">
        <v>63940000</v>
      </c>
      <c r="N132" s="44"/>
      <c r="O132" s="44"/>
    </row>
    <row r="133" spans="1:15" ht="18.399999999999999" customHeight="1">
      <c r="A133" s="56"/>
      <c r="B133" s="52"/>
      <c r="C133" s="53" t="s">
        <v>103</v>
      </c>
      <c r="D133" s="62" t="s">
        <v>42</v>
      </c>
      <c r="E133" s="682">
        <v>0</v>
      </c>
      <c r="F133" s="1085">
        <v>0</v>
      </c>
      <c r="G133" s="1085"/>
      <c r="H133" s="1085">
        <v>0</v>
      </c>
      <c r="I133" s="1085">
        <v>0</v>
      </c>
      <c r="J133" s="1085">
        <v>0</v>
      </c>
      <c r="K133" s="1085">
        <v>0</v>
      </c>
      <c r="L133" s="1085">
        <v>0</v>
      </c>
      <c r="M133" s="1094">
        <v>0</v>
      </c>
      <c r="N133" s="44"/>
      <c r="O133" s="44"/>
    </row>
    <row r="134" spans="1:15" ht="18.399999999999999" customHeight="1">
      <c r="A134" s="56"/>
      <c r="B134" s="52"/>
      <c r="C134" s="53" t="s">
        <v>4</v>
      </c>
      <c r="D134" s="62" t="s">
        <v>43</v>
      </c>
      <c r="E134" s="682">
        <v>907366176.83999991</v>
      </c>
      <c r="F134" s="1085">
        <v>550607564.04999995</v>
      </c>
      <c r="G134" s="1085"/>
      <c r="H134" s="1085">
        <v>2082831.6700000002</v>
      </c>
      <c r="I134" s="1085">
        <v>317239758.86999995</v>
      </c>
      <c r="J134" s="1085">
        <v>31232067.740000002</v>
      </c>
      <c r="K134" s="1085">
        <v>0</v>
      </c>
      <c r="L134" s="1085">
        <v>0</v>
      </c>
      <c r="M134" s="1094">
        <v>6203954.5100000016</v>
      </c>
      <c r="N134" s="44"/>
      <c r="O134" s="44"/>
    </row>
    <row r="135" spans="1:15" ht="18.399999999999999" customHeight="1">
      <c r="A135" s="56"/>
      <c r="B135" s="52"/>
      <c r="C135" s="53" t="s">
        <v>4</v>
      </c>
      <c r="D135" s="62" t="s">
        <v>44</v>
      </c>
      <c r="E135" s="174">
        <v>0.19593555195465628</v>
      </c>
      <c r="F135" s="174">
        <v>0.21902080193687146</v>
      </c>
      <c r="G135" s="174"/>
      <c r="H135" s="174">
        <v>0.11653509035976053</v>
      </c>
      <c r="I135" s="174">
        <v>0.2453955492976703</v>
      </c>
      <c r="J135" s="174">
        <v>4.2068546771388819E-2</v>
      </c>
      <c r="K135" s="174">
        <v>0</v>
      </c>
      <c r="L135" s="174">
        <v>0</v>
      </c>
      <c r="M135" s="274">
        <v>9.7027752736940906E-2</v>
      </c>
      <c r="N135" s="44"/>
      <c r="O135" s="44"/>
    </row>
    <row r="136" spans="1:15" ht="18.399999999999999" customHeight="1">
      <c r="A136" s="58"/>
      <c r="B136" s="59"/>
      <c r="C136" s="60" t="s">
        <v>4</v>
      </c>
      <c r="D136" s="61" t="s">
        <v>45</v>
      </c>
      <c r="E136" s="276">
        <v>0</v>
      </c>
      <c r="F136" s="175">
        <v>0</v>
      </c>
      <c r="G136" s="175"/>
      <c r="H136" s="175">
        <v>0</v>
      </c>
      <c r="I136" s="175">
        <v>0</v>
      </c>
      <c r="J136" s="175">
        <v>0</v>
      </c>
      <c r="K136" s="175">
        <v>0</v>
      </c>
      <c r="L136" s="175">
        <v>0</v>
      </c>
      <c r="M136" s="275">
        <v>0</v>
      </c>
      <c r="N136" s="44"/>
      <c r="O136" s="44"/>
    </row>
    <row r="137" spans="1:15" ht="18.399999999999999" customHeight="1">
      <c r="A137" s="69" t="s">
        <v>104</v>
      </c>
      <c r="B137" s="52" t="s">
        <v>47</v>
      </c>
      <c r="C137" s="53" t="s">
        <v>105</v>
      </c>
      <c r="D137" s="54" t="s">
        <v>41</v>
      </c>
      <c r="E137" s="682">
        <v>315058000</v>
      </c>
      <c r="F137" s="1085">
        <v>240737000</v>
      </c>
      <c r="G137" s="1091"/>
      <c r="H137" s="1085">
        <v>27095000</v>
      </c>
      <c r="I137" s="1085">
        <v>45165000</v>
      </c>
      <c r="J137" s="1085">
        <v>1867000</v>
      </c>
      <c r="K137" s="1085">
        <v>0</v>
      </c>
      <c r="L137" s="1085">
        <v>0</v>
      </c>
      <c r="M137" s="1094">
        <v>194000</v>
      </c>
      <c r="N137" s="44"/>
      <c r="O137" s="44"/>
    </row>
    <row r="138" spans="1:15" ht="18.399999999999999" customHeight="1">
      <c r="A138" s="56"/>
      <c r="B138" s="52"/>
      <c r="C138" s="53" t="s">
        <v>4</v>
      </c>
      <c r="D138" s="62" t="s">
        <v>42</v>
      </c>
      <c r="E138" s="682">
        <v>0</v>
      </c>
      <c r="F138" s="1085">
        <v>0</v>
      </c>
      <c r="G138" s="1085"/>
      <c r="H138" s="1085">
        <v>0</v>
      </c>
      <c r="I138" s="1085">
        <v>0</v>
      </c>
      <c r="J138" s="1085">
        <v>0</v>
      </c>
      <c r="K138" s="1085">
        <v>0</v>
      </c>
      <c r="L138" s="1085">
        <v>0</v>
      </c>
      <c r="M138" s="1094">
        <v>0</v>
      </c>
      <c r="N138" s="44"/>
      <c r="O138" s="44"/>
    </row>
    <row r="139" spans="1:15" ht="18.399999999999999" customHeight="1">
      <c r="A139" s="56"/>
      <c r="B139" s="52"/>
      <c r="C139" s="53" t="s">
        <v>4</v>
      </c>
      <c r="D139" s="62" t="s">
        <v>43</v>
      </c>
      <c r="E139" s="682">
        <v>73460213.74000001</v>
      </c>
      <c r="F139" s="1085">
        <v>59237737.399999999</v>
      </c>
      <c r="G139" s="1085"/>
      <c r="H139" s="1085">
        <v>5133691.8100000005</v>
      </c>
      <c r="I139" s="1085">
        <v>8912714.0300000031</v>
      </c>
      <c r="J139" s="1085">
        <v>176070.5</v>
      </c>
      <c r="K139" s="1085">
        <v>0</v>
      </c>
      <c r="L139" s="1085">
        <v>0</v>
      </c>
      <c r="M139" s="1094">
        <v>0</v>
      </c>
      <c r="N139" s="44"/>
      <c r="O139" s="44"/>
    </row>
    <row r="140" spans="1:15" ht="18.399999999999999" customHeight="1">
      <c r="A140" s="56"/>
      <c r="B140" s="52"/>
      <c r="C140" s="53" t="s">
        <v>4</v>
      </c>
      <c r="D140" s="62" t="s">
        <v>44</v>
      </c>
      <c r="E140" s="174">
        <v>0.23316409594423887</v>
      </c>
      <c r="F140" s="174">
        <v>0.24606827118390609</v>
      </c>
      <c r="G140" s="174"/>
      <c r="H140" s="174">
        <v>0.18947007971950547</v>
      </c>
      <c r="I140" s="174">
        <v>0.19733674371748042</v>
      </c>
      <c r="J140" s="174">
        <v>9.4306641671130162E-2</v>
      </c>
      <c r="K140" s="174">
        <v>0</v>
      </c>
      <c r="L140" s="174">
        <v>0</v>
      </c>
      <c r="M140" s="274">
        <v>0</v>
      </c>
      <c r="N140" s="44"/>
      <c r="O140" s="44"/>
    </row>
    <row r="141" spans="1:15" ht="18.399999999999999" customHeight="1">
      <c r="A141" s="58"/>
      <c r="B141" s="59"/>
      <c r="C141" s="60" t="s">
        <v>4</v>
      </c>
      <c r="D141" s="64" t="s">
        <v>45</v>
      </c>
      <c r="E141" s="175">
        <v>0</v>
      </c>
      <c r="F141" s="175">
        <v>0</v>
      </c>
      <c r="G141" s="175"/>
      <c r="H141" s="175">
        <v>0</v>
      </c>
      <c r="I141" s="175">
        <v>0</v>
      </c>
      <c r="J141" s="175">
        <v>0</v>
      </c>
      <c r="K141" s="175">
        <v>0</v>
      </c>
      <c r="L141" s="175">
        <v>0</v>
      </c>
      <c r="M141" s="275">
        <v>0</v>
      </c>
      <c r="N141" s="44"/>
      <c r="O141" s="44"/>
    </row>
    <row r="142" spans="1:15" ht="18.399999999999999" customHeight="1">
      <c r="A142" s="51" t="s">
        <v>106</v>
      </c>
      <c r="B142" s="52" t="s">
        <v>47</v>
      </c>
      <c r="C142" s="53" t="s">
        <v>107</v>
      </c>
      <c r="D142" s="63" t="s">
        <v>41</v>
      </c>
      <c r="E142" s="682">
        <v>6920000</v>
      </c>
      <c r="F142" s="1085">
        <v>3400000</v>
      </c>
      <c r="G142" s="1091"/>
      <c r="H142" s="1085">
        <v>3000</v>
      </c>
      <c r="I142" s="1085">
        <v>3117000</v>
      </c>
      <c r="J142" s="1085">
        <v>400000</v>
      </c>
      <c r="K142" s="1085">
        <v>0</v>
      </c>
      <c r="L142" s="1085">
        <v>0</v>
      </c>
      <c r="M142" s="1094">
        <v>0</v>
      </c>
      <c r="N142" s="44"/>
      <c r="O142" s="44"/>
    </row>
    <row r="143" spans="1:15" ht="18.399999999999999" customHeight="1">
      <c r="A143" s="56"/>
      <c r="B143" s="52"/>
      <c r="C143" s="53" t="s">
        <v>4</v>
      </c>
      <c r="D143" s="62" t="s">
        <v>42</v>
      </c>
      <c r="E143" s="682">
        <v>0</v>
      </c>
      <c r="F143" s="1085">
        <v>0</v>
      </c>
      <c r="G143" s="1085"/>
      <c r="H143" s="1085">
        <v>0</v>
      </c>
      <c r="I143" s="1085">
        <v>0</v>
      </c>
      <c r="J143" s="1085">
        <v>0</v>
      </c>
      <c r="K143" s="1085">
        <v>0</v>
      </c>
      <c r="L143" s="1085">
        <v>0</v>
      </c>
      <c r="M143" s="1094">
        <v>0</v>
      </c>
      <c r="N143" s="44"/>
      <c r="O143" s="44"/>
    </row>
    <row r="144" spans="1:15" ht="18.399999999999999" customHeight="1">
      <c r="A144" s="56"/>
      <c r="B144" s="52"/>
      <c r="C144" s="53" t="s">
        <v>4</v>
      </c>
      <c r="D144" s="62" t="s">
        <v>43</v>
      </c>
      <c r="E144" s="682">
        <v>707559.01</v>
      </c>
      <c r="F144" s="1085">
        <v>283333</v>
      </c>
      <c r="G144" s="1085"/>
      <c r="H144" s="1085">
        <v>0</v>
      </c>
      <c r="I144" s="1085">
        <v>424226.00999999995</v>
      </c>
      <c r="J144" s="1085">
        <v>0</v>
      </c>
      <c r="K144" s="1085">
        <v>0</v>
      </c>
      <c r="L144" s="1085">
        <v>0</v>
      </c>
      <c r="M144" s="1094">
        <v>0</v>
      </c>
      <c r="N144" s="44"/>
      <c r="O144" s="44"/>
    </row>
    <row r="145" spans="1:15" ht="18.399999999999999" customHeight="1">
      <c r="A145" s="56"/>
      <c r="B145" s="52"/>
      <c r="C145" s="53" t="s">
        <v>4</v>
      </c>
      <c r="D145" s="62" t="s">
        <v>44</v>
      </c>
      <c r="E145" s="174">
        <v>0.10224841184971098</v>
      </c>
      <c r="F145" s="174">
        <v>8.3333235294117652E-2</v>
      </c>
      <c r="G145" s="174"/>
      <c r="H145" s="174">
        <v>0</v>
      </c>
      <c r="I145" s="174">
        <v>0.13610074109720885</v>
      </c>
      <c r="J145" s="174">
        <v>0</v>
      </c>
      <c r="K145" s="174">
        <v>0</v>
      </c>
      <c r="L145" s="174">
        <v>0</v>
      </c>
      <c r="M145" s="274">
        <v>0</v>
      </c>
      <c r="N145" s="44"/>
      <c r="O145" s="44"/>
    </row>
    <row r="146" spans="1:15" ht="18.399999999999999" customHeight="1">
      <c r="A146" s="58"/>
      <c r="B146" s="59"/>
      <c r="C146" s="60" t="s">
        <v>4</v>
      </c>
      <c r="D146" s="64" t="s">
        <v>45</v>
      </c>
      <c r="E146" s="175">
        <v>0</v>
      </c>
      <c r="F146" s="175">
        <v>0</v>
      </c>
      <c r="G146" s="175"/>
      <c r="H146" s="175">
        <v>0</v>
      </c>
      <c r="I146" s="175">
        <v>0</v>
      </c>
      <c r="J146" s="175">
        <v>0</v>
      </c>
      <c r="K146" s="175">
        <v>0</v>
      </c>
      <c r="L146" s="175">
        <v>0</v>
      </c>
      <c r="M146" s="275">
        <v>0</v>
      </c>
      <c r="N146" s="44"/>
      <c r="O146" s="44"/>
    </row>
    <row r="147" spans="1:15" ht="18.399999999999999" customHeight="1">
      <c r="A147" s="51" t="s">
        <v>108</v>
      </c>
      <c r="B147" s="52" t="s">
        <v>47</v>
      </c>
      <c r="C147" s="53" t="s">
        <v>109</v>
      </c>
      <c r="D147" s="62" t="s">
        <v>41</v>
      </c>
      <c r="E147" s="682">
        <v>252244000</v>
      </c>
      <c r="F147" s="1085">
        <v>33635000</v>
      </c>
      <c r="G147" s="1091"/>
      <c r="H147" s="1085">
        <v>203000</v>
      </c>
      <c r="I147" s="1085">
        <v>112290000</v>
      </c>
      <c r="J147" s="1085">
        <v>13360000</v>
      </c>
      <c r="K147" s="1085">
        <v>0</v>
      </c>
      <c r="L147" s="1085">
        <v>0</v>
      </c>
      <c r="M147" s="1094">
        <v>92756000</v>
      </c>
      <c r="N147" s="44"/>
      <c r="O147" s="44"/>
    </row>
    <row r="148" spans="1:15" ht="18.399999999999999" customHeight="1">
      <c r="A148" s="56"/>
      <c r="B148" s="52"/>
      <c r="C148" s="53"/>
      <c r="D148" s="62" t="s">
        <v>42</v>
      </c>
      <c r="E148" s="682">
        <v>0</v>
      </c>
      <c r="F148" s="1085">
        <v>0</v>
      </c>
      <c r="G148" s="1085"/>
      <c r="H148" s="1085">
        <v>0</v>
      </c>
      <c r="I148" s="1085">
        <v>0</v>
      </c>
      <c r="J148" s="1085">
        <v>0</v>
      </c>
      <c r="K148" s="1085">
        <v>0</v>
      </c>
      <c r="L148" s="1085">
        <v>0</v>
      </c>
      <c r="M148" s="1094">
        <v>0</v>
      </c>
      <c r="N148" s="44"/>
      <c r="O148" s="44"/>
    </row>
    <row r="149" spans="1:15" ht="18.399999999999999" customHeight="1">
      <c r="A149" s="56"/>
      <c r="B149" s="52"/>
      <c r="C149" s="53"/>
      <c r="D149" s="62" t="s">
        <v>43</v>
      </c>
      <c r="E149" s="682">
        <v>37626887.909999996</v>
      </c>
      <c r="F149" s="1085">
        <v>4991262.0599999996</v>
      </c>
      <c r="G149" s="1085"/>
      <c r="H149" s="1085">
        <v>79735.16</v>
      </c>
      <c r="I149" s="1085">
        <v>17253210.100000001</v>
      </c>
      <c r="J149" s="1085">
        <v>32638.46</v>
      </c>
      <c r="K149" s="1085">
        <v>0</v>
      </c>
      <c r="L149" s="1085">
        <v>0</v>
      </c>
      <c r="M149" s="1094">
        <v>15270042.129999999</v>
      </c>
      <c r="N149" s="44"/>
      <c r="O149" s="44"/>
    </row>
    <row r="150" spans="1:15" ht="18.399999999999999" customHeight="1">
      <c r="A150" s="56"/>
      <c r="B150" s="52"/>
      <c r="C150" s="53"/>
      <c r="D150" s="62" t="s">
        <v>44</v>
      </c>
      <c r="E150" s="174">
        <v>0.14916861415930605</v>
      </c>
      <c r="F150" s="174">
        <v>0.14839488806302956</v>
      </c>
      <c r="G150" s="174"/>
      <c r="H150" s="174">
        <v>0.39278403940886703</v>
      </c>
      <c r="I150" s="174">
        <v>0.15364867842194319</v>
      </c>
      <c r="J150" s="174">
        <v>2.4429985029940119E-3</v>
      </c>
      <c r="K150" s="174">
        <v>0</v>
      </c>
      <c r="L150" s="174">
        <v>0</v>
      </c>
      <c r="M150" s="274">
        <v>0.16462592317478114</v>
      </c>
      <c r="N150" s="44"/>
      <c r="O150" s="44"/>
    </row>
    <row r="151" spans="1:15" ht="18.399999999999999" customHeight="1">
      <c r="A151" s="58"/>
      <c r="B151" s="59"/>
      <c r="C151" s="60"/>
      <c r="D151" s="64" t="s">
        <v>45</v>
      </c>
      <c r="E151" s="175">
        <v>0</v>
      </c>
      <c r="F151" s="175">
        <v>0</v>
      </c>
      <c r="G151" s="175"/>
      <c r="H151" s="175">
        <v>0</v>
      </c>
      <c r="I151" s="175">
        <v>0</v>
      </c>
      <c r="J151" s="175">
        <v>0</v>
      </c>
      <c r="K151" s="175">
        <v>0</v>
      </c>
      <c r="L151" s="175">
        <v>0</v>
      </c>
      <c r="M151" s="275">
        <v>0</v>
      </c>
      <c r="N151" s="44"/>
      <c r="O151" s="44"/>
    </row>
    <row r="152" spans="1:15" ht="18.399999999999999" customHeight="1">
      <c r="A152" s="51" t="s">
        <v>110</v>
      </c>
      <c r="B152" s="52" t="s">
        <v>47</v>
      </c>
      <c r="C152" s="53" t="s">
        <v>713</v>
      </c>
      <c r="D152" s="62" t="s">
        <v>41</v>
      </c>
      <c r="E152" s="682">
        <v>21327477000</v>
      </c>
      <c r="F152" s="1085">
        <v>19312332000</v>
      </c>
      <c r="G152" s="1091"/>
      <c r="H152" s="1085">
        <v>61772000</v>
      </c>
      <c r="I152" s="1085">
        <v>987117000</v>
      </c>
      <c r="J152" s="1085">
        <v>531859000</v>
      </c>
      <c r="K152" s="1085">
        <v>0</v>
      </c>
      <c r="L152" s="1085">
        <v>0</v>
      </c>
      <c r="M152" s="1094">
        <v>434397000</v>
      </c>
      <c r="N152" s="44"/>
      <c r="O152" s="44"/>
    </row>
    <row r="153" spans="1:15" ht="18.399999999999999" customHeight="1">
      <c r="A153" s="56"/>
      <c r="B153" s="52"/>
      <c r="C153" s="53" t="s">
        <v>4</v>
      </c>
      <c r="D153" s="62" t="s">
        <v>42</v>
      </c>
      <c r="E153" s="682">
        <v>0</v>
      </c>
      <c r="F153" s="1085">
        <v>0</v>
      </c>
      <c r="G153" s="1085"/>
      <c r="H153" s="1085">
        <v>0</v>
      </c>
      <c r="I153" s="1085">
        <v>0</v>
      </c>
      <c r="J153" s="1085">
        <v>0</v>
      </c>
      <c r="K153" s="1085">
        <v>0</v>
      </c>
      <c r="L153" s="1085">
        <v>0</v>
      </c>
      <c r="M153" s="1094">
        <v>0</v>
      </c>
      <c r="N153" s="44"/>
      <c r="O153" s="44"/>
    </row>
    <row r="154" spans="1:15" ht="18.399999999999999" customHeight="1">
      <c r="A154" s="56"/>
      <c r="B154" s="52"/>
      <c r="C154" s="53" t="s">
        <v>4</v>
      </c>
      <c r="D154" s="62" t="s">
        <v>43</v>
      </c>
      <c r="E154" s="682">
        <v>5309655043.1399994</v>
      </c>
      <c r="F154" s="1085">
        <v>4837765848.3599997</v>
      </c>
      <c r="G154" s="1085"/>
      <c r="H154" s="1085">
        <v>15690054.91</v>
      </c>
      <c r="I154" s="1085">
        <v>287866565.81000012</v>
      </c>
      <c r="J154" s="1085">
        <v>88913210.080000013</v>
      </c>
      <c r="K154" s="1085">
        <v>0</v>
      </c>
      <c r="L154" s="1085">
        <v>0</v>
      </c>
      <c r="M154" s="1094">
        <v>79419363.979999974</v>
      </c>
      <c r="N154" s="44"/>
      <c r="O154" s="44"/>
    </row>
    <row r="155" spans="1:15" ht="18.399999999999999" customHeight="1">
      <c r="A155" s="56"/>
      <c r="B155" s="52"/>
      <c r="C155" s="53" t="s">
        <v>4</v>
      </c>
      <c r="D155" s="62" t="s">
        <v>44</v>
      </c>
      <c r="E155" s="174">
        <v>0.24895842312431046</v>
      </c>
      <c r="F155" s="174">
        <v>0.25050138162289254</v>
      </c>
      <c r="G155" s="174"/>
      <c r="H155" s="174">
        <v>0.25399946432040404</v>
      </c>
      <c r="I155" s="174">
        <v>0.29162355203081308</v>
      </c>
      <c r="J155" s="174">
        <v>0.167174401636524</v>
      </c>
      <c r="K155" s="174">
        <v>0</v>
      </c>
      <c r="L155" s="174">
        <v>0</v>
      </c>
      <c r="M155" s="274">
        <v>0.18282668614193923</v>
      </c>
      <c r="N155" s="44"/>
      <c r="O155" s="44"/>
    </row>
    <row r="156" spans="1:15" ht="18.399999999999999" customHeight="1">
      <c r="A156" s="58"/>
      <c r="B156" s="59"/>
      <c r="C156" s="60" t="s">
        <v>4</v>
      </c>
      <c r="D156" s="64" t="s">
        <v>45</v>
      </c>
      <c r="E156" s="175">
        <v>0</v>
      </c>
      <c r="F156" s="175">
        <v>0</v>
      </c>
      <c r="G156" s="175"/>
      <c r="H156" s="175">
        <v>0</v>
      </c>
      <c r="I156" s="175">
        <v>0</v>
      </c>
      <c r="J156" s="175">
        <v>0</v>
      </c>
      <c r="K156" s="175">
        <v>0</v>
      </c>
      <c r="L156" s="175">
        <v>0</v>
      </c>
      <c r="M156" s="275">
        <v>0</v>
      </c>
      <c r="N156" s="44"/>
      <c r="O156" s="44"/>
    </row>
    <row r="157" spans="1:15" ht="18.399999999999999" customHeight="1">
      <c r="A157" s="51" t="s">
        <v>112</v>
      </c>
      <c r="B157" s="52" t="s">
        <v>47</v>
      </c>
      <c r="C157" s="53" t="s">
        <v>113</v>
      </c>
      <c r="D157" s="63" t="s">
        <v>41</v>
      </c>
      <c r="E157" s="682">
        <v>49015371000</v>
      </c>
      <c r="F157" s="1085">
        <v>1975770000</v>
      </c>
      <c r="G157" s="1091"/>
      <c r="H157" s="1085">
        <v>8874493000</v>
      </c>
      <c r="I157" s="1085">
        <v>23811684000</v>
      </c>
      <c r="J157" s="1085">
        <v>14353424000</v>
      </c>
      <c r="K157" s="1085">
        <v>0</v>
      </c>
      <c r="L157" s="1085">
        <v>0</v>
      </c>
      <c r="M157" s="1094">
        <v>0</v>
      </c>
      <c r="N157" s="44"/>
      <c r="O157" s="44"/>
    </row>
    <row r="158" spans="1:15" ht="18.399999999999999" customHeight="1">
      <c r="A158" s="56"/>
      <c r="B158" s="52"/>
      <c r="C158" s="53" t="s">
        <v>4</v>
      </c>
      <c r="D158" s="62" t="s">
        <v>42</v>
      </c>
      <c r="E158" s="682">
        <v>0</v>
      </c>
      <c r="F158" s="1085">
        <v>0</v>
      </c>
      <c r="G158" s="1085"/>
      <c r="H158" s="1085">
        <v>0</v>
      </c>
      <c r="I158" s="1085">
        <v>0</v>
      </c>
      <c r="J158" s="1085">
        <v>0</v>
      </c>
      <c r="K158" s="1085">
        <v>0</v>
      </c>
      <c r="L158" s="1085">
        <v>0</v>
      </c>
      <c r="M158" s="1094">
        <v>0</v>
      </c>
      <c r="N158" s="44"/>
      <c r="O158" s="44"/>
    </row>
    <row r="159" spans="1:15" ht="18.399999999999999" customHeight="1">
      <c r="A159" s="56"/>
      <c r="B159" s="52"/>
      <c r="C159" s="53" t="s">
        <v>4</v>
      </c>
      <c r="D159" s="62" t="s">
        <v>43</v>
      </c>
      <c r="E159" s="682">
        <v>9482362853.2999992</v>
      </c>
      <c r="F159" s="1085">
        <v>457010398.07999998</v>
      </c>
      <c r="G159" s="1085"/>
      <c r="H159" s="1085">
        <v>2039058866.3599999</v>
      </c>
      <c r="I159" s="1085">
        <v>4772579113.7499981</v>
      </c>
      <c r="J159" s="1085">
        <v>2213714475.1099997</v>
      </c>
      <c r="K159" s="1085">
        <v>0</v>
      </c>
      <c r="L159" s="1085">
        <v>0</v>
      </c>
      <c r="M159" s="1094">
        <v>0</v>
      </c>
      <c r="N159" s="44"/>
      <c r="O159" s="44"/>
    </row>
    <row r="160" spans="1:15" ht="18.399999999999999" customHeight="1">
      <c r="A160" s="56"/>
      <c r="B160" s="52"/>
      <c r="C160" s="53" t="s">
        <v>4</v>
      </c>
      <c r="D160" s="62" t="s">
        <v>44</v>
      </c>
      <c r="E160" s="174">
        <v>0.19345692299870584</v>
      </c>
      <c r="F160" s="174">
        <v>0.23130748927253678</v>
      </c>
      <c r="G160" s="174"/>
      <c r="H160" s="174">
        <v>0.22976623750337061</v>
      </c>
      <c r="I160" s="174">
        <v>0.20043013815192567</v>
      </c>
      <c r="J160" s="174">
        <v>0.1542290170700733</v>
      </c>
      <c r="K160" s="174">
        <v>0</v>
      </c>
      <c r="L160" s="174">
        <v>0</v>
      </c>
      <c r="M160" s="664">
        <v>0</v>
      </c>
      <c r="N160" s="44"/>
      <c r="O160" s="44"/>
    </row>
    <row r="161" spans="1:15" ht="18.399999999999999" customHeight="1">
      <c r="A161" s="58"/>
      <c r="B161" s="59"/>
      <c r="C161" s="60" t="s">
        <v>4</v>
      </c>
      <c r="D161" s="64" t="s">
        <v>45</v>
      </c>
      <c r="E161" s="175">
        <v>0</v>
      </c>
      <c r="F161" s="175">
        <v>0</v>
      </c>
      <c r="G161" s="175"/>
      <c r="H161" s="175">
        <v>0</v>
      </c>
      <c r="I161" s="175">
        <v>0</v>
      </c>
      <c r="J161" s="175">
        <v>0</v>
      </c>
      <c r="K161" s="175">
        <v>0</v>
      </c>
      <c r="L161" s="175">
        <v>0</v>
      </c>
      <c r="M161" s="665">
        <v>0</v>
      </c>
      <c r="N161" s="44"/>
      <c r="O161" s="44"/>
    </row>
    <row r="162" spans="1:15" ht="18.399999999999999" customHeight="1">
      <c r="A162" s="51" t="s">
        <v>114</v>
      </c>
      <c r="B162" s="52" t="s">
        <v>47</v>
      </c>
      <c r="C162" s="53" t="s">
        <v>115</v>
      </c>
      <c r="D162" s="62" t="s">
        <v>41</v>
      </c>
      <c r="E162" s="682">
        <v>467320000</v>
      </c>
      <c r="F162" s="1085">
        <v>37970000</v>
      </c>
      <c r="G162" s="1091"/>
      <c r="H162" s="1085">
        <v>15858000</v>
      </c>
      <c r="I162" s="1085">
        <v>377260000</v>
      </c>
      <c r="J162" s="1085">
        <v>1249000</v>
      </c>
      <c r="K162" s="1085">
        <v>0</v>
      </c>
      <c r="L162" s="1085">
        <v>0</v>
      </c>
      <c r="M162" s="1094">
        <v>34983000</v>
      </c>
      <c r="N162" s="44"/>
      <c r="O162" s="44"/>
    </row>
    <row r="163" spans="1:15" ht="18.399999999999999" customHeight="1">
      <c r="A163" s="56"/>
      <c r="B163" s="52"/>
      <c r="C163" s="53" t="s">
        <v>4</v>
      </c>
      <c r="D163" s="62" t="s">
        <v>42</v>
      </c>
      <c r="E163" s="682">
        <v>0</v>
      </c>
      <c r="F163" s="1085">
        <v>0</v>
      </c>
      <c r="G163" s="1085"/>
      <c r="H163" s="1085">
        <v>0</v>
      </c>
      <c r="I163" s="1085">
        <v>0</v>
      </c>
      <c r="J163" s="1085">
        <v>0</v>
      </c>
      <c r="K163" s="1085">
        <v>0</v>
      </c>
      <c r="L163" s="1085">
        <v>0</v>
      </c>
      <c r="M163" s="1094">
        <v>0</v>
      </c>
      <c r="N163" s="44"/>
      <c r="O163" s="44"/>
    </row>
    <row r="164" spans="1:15" ht="18.399999999999999" customHeight="1">
      <c r="A164" s="56"/>
      <c r="B164" s="52"/>
      <c r="C164" s="53" t="s">
        <v>4</v>
      </c>
      <c r="D164" s="62" t="s">
        <v>43</v>
      </c>
      <c r="E164" s="682">
        <v>145085720.57000002</v>
      </c>
      <c r="F164" s="1085">
        <v>69881791.120000005</v>
      </c>
      <c r="G164" s="1085"/>
      <c r="H164" s="1085">
        <v>2046161.8499999999</v>
      </c>
      <c r="I164" s="1085">
        <v>64022332.540000014</v>
      </c>
      <c r="J164" s="1085">
        <v>27847.9</v>
      </c>
      <c r="K164" s="1085">
        <v>0</v>
      </c>
      <c r="L164" s="1085">
        <v>0</v>
      </c>
      <c r="M164" s="1094">
        <v>9107587.1600000001</v>
      </c>
      <c r="N164" s="44"/>
      <c r="O164" s="44"/>
    </row>
    <row r="165" spans="1:15" ht="18.399999999999999" customHeight="1">
      <c r="A165" s="56"/>
      <c r="B165" s="52"/>
      <c r="C165" s="53" t="s">
        <v>4</v>
      </c>
      <c r="D165" s="62" t="s">
        <v>44</v>
      </c>
      <c r="E165" s="174">
        <v>0.31046332399640508</v>
      </c>
      <c r="F165" s="174">
        <v>1.8404474880168555</v>
      </c>
      <c r="G165" s="174"/>
      <c r="H165" s="174">
        <v>0.12903025917517971</v>
      </c>
      <c r="I165" s="174">
        <v>0.16970347383767168</v>
      </c>
      <c r="J165" s="711">
        <v>2.2296156925540433E-2</v>
      </c>
      <c r="K165" s="174">
        <v>0</v>
      </c>
      <c r="L165" s="174">
        <v>0</v>
      </c>
      <c r="M165" s="274">
        <v>0.26034322842523511</v>
      </c>
      <c r="N165" s="44"/>
      <c r="O165" s="44"/>
    </row>
    <row r="166" spans="1:15" ht="18.399999999999999" customHeight="1">
      <c r="A166" s="58"/>
      <c r="B166" s="59"/>
      <c r="C166" s="60" t="s">
        <v>4</v>
      </c>
      <c r="D166" s="61" t="s">
        <v>45</v>
      </c>
      <c r="E166" s="276">
        <v>0</v>
      </c>
      <c r="F166" s="175">
        <v>0</v>
      </c>
      <c r="G166" s="175"/>
      <c r="H166" s="175">
        <v>0</v>
      </c>
      <c r="I166" s="175">
        <v>0</v>
      </c>
      <c r="J166" s="175">
        <v>0</v>
      </c>
      <c r="K166" s="175">
        <v>0</v>
      </c>
      <c r="L166" s="175">
        <v>0</v>
      </c>
      <c r="M166" s="275">
        <v>0</v>
      </c>
      <c r="N166" s="44"/>
      <c r="O166" s="44"/>
    </row>
    <row r="167" spans="1:15" ht="18.399999999999999" customHeight="1">
      <c r="A167" s="51" t="s">
        <v>116</v>
      </c>
      <c r="B167" s="52" t="s">
        <v>47</v>
      </c>
      <c r="C167" s="53" t="s">
        <v>117</v>
      </c>
      <c r="D167" s="54" t="s">
        <v>41</v>
      </c>
      <c r="E167" s="682">
        <v>428201000</v>
      </c>
      <c r="F167" s="1085">
        <v>1700000</v>
      </c>
      <c r="G167" s="1091"/>
      <c r="H167" s="1085">
        <v>2507000</v>
      </c>
      <c r="I167" s="1085">
        <v>377172000</v>
      </c>
      <c r="J167" s="1085">
        <v>7441000</v>
      </c>
      <c r="K167" s="1085">
        <v>0</v>
      </c>
      <c r="L167" s="1085">
        <v>0</v>
      </c>
      <c r="M167" s="1094">
        <v>39381000</v>
      </c>
      <c r="N167" s="44"/>
      <c r="O167" s="44"/>
    </row>
    <row r="168" spans="1:15" ht="18.399999999999999" customHeight="1">
      <c r="A168" s="56"/>
      <c r="B168" s="52"/>
      <c r="C168" s="53" t="s">
        <v>4</v>
      </c>
      <c r="D168" s="62" t="s">
        <v>42</v>
      </c>
      <c r="E168" s="682">
        <v>0</v>
      </c>
      <c r="F168" s="1085">
        <v>0</v>
      </c>
      <c r="G168" s="1085"/>
      <c r="H168" s="1085">
        <v>0</v>
      </c>
      <c r="I168" s="1085">
        <v>0</v>
      </c>
      <c r="J168" s="1085">
        <v>0</v>
      </c>
      <c r="K168" s="1085">
        <v>0</v>
      </c>
      <c r="L168" s="1085">
        <v>0</v>
      </c>
      <c r="M168" s="1094">
        <v>0</v>
      </c>
      <c r="N168" s="44"/>
      <c r="O168" s="44"/>
    </row>
    <row r="169" spans="1:15" ht="18.399999999999999" customHeight="1">
      <c r="A169" s="56"/>
      <c r="B169" s="52"/>
      <c r="C169" s="53" t="s">
        <v>4</v>
      </c>
      <c r="D169" s="62" t="s">
        <v>43</v>
      </c>
      <c r="E169" s="682">
        <v>91395115.140000045</v>
      </c>
      <c r="F169" s="1085">
        <v>251220.8</v>
      </c>
      <c r="G169" s="1085"/>
      <c r="H169" s="1085">
        <v>526241.21</v>
      </c>
      <c r="I169" s="1085">
        <v>81633061.120000035</v>
      </c>
      <c r="J169" s="1085">
        <v>172849</v>
      </c>
      <c r="K169" s="1085">
        <v>0</v>
      </c>
      <c r="L169" s="1085">
        <v>0</v>
      </c>
      <c r="M169" s="1094">
        <v>8811743.0099999998</v>
      </c>
      <c r="N169" s="44"/>
      <c r="O169" s="44"/>
    </row>
    <row r="170" spans="1:15" ht="18.399999999999999" customHeight="1">
      <c r="A170" s="56"/>
      <c r="B170" s="52"/>
      <c r="C170" s="53" t="s">
        <v>4</v>
      </c>
      <c r="D170" s="62" t="s">
        <v>44</v>
      </c>
      <c r="E170" s="174">
        <v>0.21343975175209784</v>
      </c>
      <c r="F170" s="174">
        <v>0.14777694117647058</v>
      </c>
      <c r="G170" s="174"/>
      <c r="H170" s="174">
        <v>0.20990873952931791</v>
      </c>
      <c r="I170" s="174">
        <v>0.21643457393443849</v>
      </c>
      <c r="J170" s="174">
        <v>2.3229270259373741E-2</v>
      </c>
      <c r="K170" s="174">
        <v>0</v>
      </c>
      <c r="L170" s="174">
        <v>0</v>
      </c>
      <c r="M170" s="274">
        <v>0.22375620248343109</v>
      </c>
      <c r="N170" s="44"/>
      <c r="O170" s="44"/>
    </row>
    <row r="171" spans="1:15" ht="18.399999999999999" customHeight="1">
      <c r="A171" s="58"/>
      <c r="B171" s="59"/>
      <c r="C171" s="60" t="s">
        <v>4</v>
      </c>
      <c r="D171" s="64" t="s">
        <v>45</v>
      </c>
      <c r="E171" s="175">
        <v>0</v>
      </c>
      <c r="F171" s="175">
        <v>0</v>
      </c>
      <c r="G171" s="175"/>
      <c r="H171" s="175">
        <v>0</v>
      </c>
      <c r="I171" s="175">
        <v>0</v>
      </c>
      <c r="J171" s="175">
        <v>0</v>
      </c>
      <c r="K171" s="175">
        <v>0</v>
      </c>
      <c r="L171" s="175">
        <v>0</v>
      </c>
      <c r="M171" s="275">
        <v>0</v>
      </c>
      <c r="N171" s="44"/>
      <c r="O171" s="44"/>
    </row>
    <row r="172" spans="1:15" ht="18.399999999999999" customHeight="1">
      <c r="A172" s="51" t="s">
        <v>118</v>
      </c>
      <c r="B172" s="52" t="s">
        <v>47</v>
      </c>
      <c r="C172" s="53" t="s">
        <v>119</v>
      </c>
      <c r="D172" s="62" t="s">
        <v>41</v>
      </c>
      <c r="E172" s="682">
        <v>1242724000</v>
      </c>
      <c r="F172" s="1085">
        <v>666360000</v>
      </c>
      <c r="G172" s="1091"/>
      <c r="H172" s="1085">
        <v>8385000</v>
      </c>
      <c r="I172" s="1085">
        <v>483154000</v>
      </c>
      <c r="J172" s="1085">
        <v>36736000</v>
      </c>
      <c r="K172" s="1085">
        <v>0</v>
      </c>
      <c r="L172" s="1085">
        <v>0</v>
      </c>
      <c r="M172" s="1094">
        <v>48089000</v>
      </c>
      <c r="N172" s="44"/>
      <c r="O172" s="44"/>
    </row>
    <row r="173" spans="1:15" ht="18.399999999999999" customHeight="1">
      <c r="A173" s="56"/>
      <c r="B173" s="52"/>
      <c r="C173" s="53" t="s">
        <v>4</v>
      </c>
      <c r="D173" s="62" t="s">
        <v>42</v>
      </c>
      <c r="E173" s="682">
        <v>0</v>
      </c>
      <c r="F173" s="1085">
        <v>0</v>
      </c>
      <c r="G173" s="1085"/>
      <c r="H173" s="1085">
        <v>0</v>
      </c>
      <c r="I173" s="1085">
        <v>0</v>
      </c>
      <c r="J173" s="1085">
        <v>0</v>
      </c>
      <c r="K173" s="1085">
        <v>0</v>
      </c>
      <c r="L173" s="1085">
        <v>0</v>
      </c>
      <c r="M173" s="1094">
        <v>0</v>
      </c>
      <c r="N173" s="44"/>
      <c r="O173" s="44"/>
    </row>
    <row r="174" spans="1:15" ht="18.399999999999999" customHeight="1">
      <c r="A174" s="56"/>
      <c r="B174" s="52"/>
      <c r="C174" s="53" t="s">
        <v>4</v>
      </c>
      <c r="D174" s="62" t="s">
        <v>43</v>
      </c>
      <c r="E174" s="682">
        <v>123738643.50000001</v>
      </c>
      <c r="F174" s="1085">
        <v>4573108.49</v>
      </c>
      <c r="G174" s="1085"/>
      <c r="H174" s="1085">
        <v>1661186.5099999998</v>
      </c>
      <c r="I174" s="1085">
        <v>108673209.12000002</v>
      </c>
      <c r="J174" s="1085">
        <v>590213.6</v>
      </c>
      <c r="K174" s="1085">
        <v>0</v>
      </c>
      <c r="L174" s="1085">
        <v>0</v>
      </c>
      <c r="M174" s="1094">
        <v>8240925.7800000003</v>
      </c>
      <c r="N174" s="44"/>
      <c r="O174" s="44"/>
    </row>
    <row r="175" spans="1:15" ht="18.399999999999999" customHeight="1">
      <c r="A175" s="56"/>
      <c r="B175" s="52"/>
      <c r="C175" s="53" t="s">
        <v>4</v>
      </c>
      <c r="D175" s="62" t="s">
        <v>44</v>
      </c>
      <c r="E175" s="174">
        <v>9.9570494735757908E-2</v>
      </c>
      <c r="F175" s="174">
        <v>6.8628196320307342E-3</v>
      </c>
      <c r="G175" s="174"/>
      <c r="H175" s="174">
        <v>0.19811407394156227</v>
      </c>
      <c r="I175" s="174">
        <v>0.22492457709136221</v>
      </c>
      <c r="J175" s="174">
        <v>1.6066354529616723E-2</v>
      </c>
      <c r="K175" s="174">
        <v>0</v>
      </c>
      <c r="L175" s="174">
        <v>0</v>
      </c>
      <c r="M175" s="274">
        <v>0.17136820853001727</v>
      </c>
      <c r="N175" s="44"/>
      <c r="O175" s="44"/>
    </row>
    <row r="176" spans="1:15" ht="18.399999999999999" customHeight="1">
      <c r="A176" s="58"/>
      <c r="B176" s="59"/>
      <c r="C176" s="60" t="s">
        <v>4</v>
      </c>
      <c r="D176" s="64" t="s">
        <v>45</v>
      </c>
      <c r="E176" s="175">
        <v>0</v>
      </c>
      <c r="F176" s="175">
        <v>0</v>
      </c>
      <c r="G176" s="175"/>
      <c r="H176" s="175">
        <v>0</v>
      </c>
      <c r="I176" s="175">
        <v>0</v>
      </c>
      <c r="J176" s="175">
        <v>0</v>
      </c>
      <c r="K176" s="175">
        <v>0</v>
      </c>
      <c r="L176" s="175">
        <v>0</v>
      </c>
      <c r="M176" s="275">
        <v>0</v>
      </c>
      <c r="N176" s="44"/>
      <c r="O176" s="44"/>
    </row>
    <row r="177" spans="1:15" ht="18.399999999999999" customHeight="1">
      <c r="A177" s="51" t="s">
        <v>120</v>
      </c>
      <c r="B177" s="52" t="s">
        <v>47</v>
      </c>
      <c r="C177" s="53" t="s">
        <v>121</v>
      </c>
      <c r="D177" s="62" t="s">
        <v>41</v>
      </c>
      <c r="E177" s="682">
        <v>3484304000</v>
      </c>
      <c r="F177" s="1085">
        <v>1986119000</v>
      </c>
      <c r="G177" s="1091"/>
      <c r="H177" s="1085">
        <v>34000</v>
      </c>
      <c r="I177" s="1085">
        <v>16932000</v>
      </c>
      <c r="J177" s="1085">
        <v>109753000</v>
      </c>
      <c r="K177" s="1085">
        <v>0</v>
      </c>
      <c r="L177" s="1085">
        <v>0</v>
      </c>
      <c r="M177" s="1094">
        <v>1371466000</v>
      </c>
      <c r="N177" s="44"/>
      <c r="O177" s="44"/>
    </row>
    <row r="178" spans="1:15" ht="18.399999999999999" customHeight="1">
      <c r="A178" s="56"/>
      <c r="B178" s="52"/>
      <c r="C178" s="53" t="s">
        <v>4</v>
      </c>
      <c r="D178" s="62" t="s">
        <v>42</v>
      </c>
      <c r="E178" s="682">
        <v>0</v>
      </c>
      <c r="F178" s="1085">
        <v>0</v>
      </c>
      <c r="G178" s="1085"/>
      <c r="H178" s="1085">
        <v>0</v>
      </c>
      <c r="I178" s="1085">
        <v>0</v>
      </c>
      <c r="J178" s="1085">
        <v>0</v>
      </c>
      <c r="K178" s="1085">
        <v>0</v>
      </c>
      <c r="L178" s="1085">
        <v>0</v>
      </c>
      <c r="M178" s="1094">
        <v>0</v>
      </c>
      <c r="N178" s="44"/>
      <c r="O178" s="44"/>
    </row>
    <row r="179" spans="1:15" ht="18.399999999999999" customHeight="1">
      <c r="A179" s="56"/>
      <c r="B179" s="52"/>
      <c r="C179" s="53" t="s">
        <v>4</v>
      </c>
      <c r="D179" s="62" t="s">
        <v>43</v>
      </c>
      <c r="E179" s="682">
        <v>1276412428</v>
      </c>
      <c r="F179" s="1085">
        <v>426550509.80999994</v>
      </c>
      <c r="G179" s="1085"/>
      <c r="H179" s="1085">
        <v>7713.77</v>
      </c>
      <c r="I179" s="1085">
        <v>3717527.6500000004</v>
      </c>
      <c r="J179" s="1085">
        <v>5703040.4299999997</v>
      </c>
      <c r="K179" s="1085">
        <v>0</v>
      </c>
      <c r="L179" s="1085">
        <v>0</v>
      </c>
      <c r="M179" s="1094">
        <v>840433636.34000003</v>
      </c>
      <c r="N179" s="44"/>
      <c r="O179" s="44"/>
    </row>
    <row r="180" spans="1:15" ht="18.399999999999999" customHeight="1">
      <c r="A180" s="56"/>
      <c r="B180" s="52"/>
      <c r="C180" s="53" t="s">
        <v>4</v>
      </c>
      <c r="D180" s="62" t="s">
        <v>44</v>
      </c>
      <c r="E180" s="174">
        <v>0.36633210764617552</v>
      </c>
      <c r="F180" s="174">
        <v>0.21476583719807321</v>
      </c>
      <c r="G180" s="174"/>
      <c r="H180" s="174">
        <v>0.22687558823529413</v>
      </c>
      <c r="I180" s="174">
        <v>0.21955632234821643</v>
      </c>
      <c r="J180" s="174">
        <v>5.1962501526154177E-2</v>
      </c>
      <c r="K180" s="174">
        <v>0</v>
      </c>
      <c r="L180" s="174">
        <v>0</v>
      </c>
      <c r="M180" s="274">
        <v>0.6127994688457461</v>
      </c>
      <c r="N180" s="44"/>
      <c r="O180" s="44"/>
    </row>
    <row r="181" spans="1:15" ht="18.399999999999999" customHeight="1">
      <c r="A181" s="58"/>
      <c r="B181" s="59"/>
      <c r="C181" s="60" t="s">
        <v>4</v>
      </c>
      <c r="D181" s="64" t="s">
        <v>45</v>
      </c>
      <c r="E181" s="175">
        <v>0</v>
      </c>
      <c r="F181" s="175">
        <v>0</v>
      </c>
      <c r="G181" s="175"/>
      <c r="H181" s="175">
        <v>0</v>
      </c>
      <c r="I181" s="175">
        <v>0</v>
      </c>
      <c r="J181" s="175">
        <v>0</v>
      </c>
      <c r="K181" s="175">
        <v>0</v>
      </c>
      <c r="L181" s="175">
        <v>0</v>
      </c>
      <c r="M181" s="275">
        <v>0</v>
      </c>
      <c r="N181" s="44"/>
      <c r="O181" s="44"/>
    </row>
    <row r="182" spans="1:15" ht="18.399999999999999" customHeight="1">
      <c r="A182" s="51" t="s">
        <v>122</v>
      </c>
      <c r="B182" s="52" t="s">
        <v>47</v>
      </c>
      <c r="C182" s="53" t="s">
        <v>123</v>
      </c>
      <c r="D182" s="62" t="s">
        <v>41</v>
      </c>
      <c r="E182" s="682">
        <v>1963470000</v>
      </c>
      <c r="F182" s="1085">
        <v>5000000</v>
      </c>
      <c r="G182" s="1091"/>
      <c r="H182" s="1085">
        <v>656000</v>
      </c>
      <c r="I182" s="1085">
        <v>54934000</v>
      </c>
      <c r="J182" s="1085">
        <v>5149000</v>
      </c>
      <c r="K182" s="1085">
        <v>0</v>
      </c>
      <c r="L182" s="1085">
        <v>0</v>
      </c>
      <c r="M182" s="1094">
        <v>1897731000</v>
      </c>
      <c r="N182" s="44"/>
      <c r="O182" s="44"/>
    </row>
    <row r="183" spans="1:15" ht="18.399999999999999" customHeight="1">
      <c r="A183" s="56"/>
      <c r="B183" s="52"/>
      <c r="C183" s="53" t="s">
        <v>4</v>
      </c>
      <c r="D183" s="62" t="s">
        <v>42</v>
      </c>
      <c r="E183" s="682">
        <v>0</v>
      </c>
      <c r="F183" s="1085">
        <v>0</v>
      </c>
      <c r="G183" s="1085"/>
      <c r="H183" s="1085">
        <v>0</v>
      </c>
      <c r="I183" s="1085">
        <v>0</v>
      </c>
      <c r="J183" s="1085">
        <v>0</v>
      </c>
      <c r="K183" s="1085">
        <v>0</v>
      </c>
      <c r="L183" s="1085">
        <v>0</v>
      </c>
      <c r="M183" s="1094">
        <v>0</v>
      </c>
      <c r="N183" s="44"/>
      <c r="O183" s="44"/>
    </row>
    <row r="184" spans="1:15" ht="18.399999999999999" customHeight="1">
      <c r="A184" s="56"/>
      <c r="B184" s="52"/>
      <c r="C184" s="53" t="s">
        <v>4</v>
      </c>
      <c r="D184" s="62" t="s">
        <v>43</v>
      </c>
      <c r="E184" s="682">
        <v>589346356.97000015</v>
      </c>
      <c r="F184" s="1085">
        <v>735460</v>
      </c>
      <c r="G184" s="1085"/>
      <c r="H184" s="1085">
        <v>140529.31</v>
      </c>
      <c r="I184" s="1085">
        <v>10192754.719999999</v>
      </c>
      <c r="J184" s="1085">
        <v>103496.18000000001</v>
      </c>
      <c r="K184" s="1085">
        <v>0</v>
      </c>
      <c r="L184" s="1085">
        <v>0</v>
      </c>
      <c r="M184" s="1094">
        <v>578174116.76000011</v>
      </c>
      <c r="N184" s="44"/>
      <c r="O184" s="44"/>
    </row>
    <row r="185" spans="1:15" ht="18.399999999999999" customHeight="1">
      <c r="A185" s="56"/>
      <c r="B185" s="52"/>
      <c r="C185" s="53" t="s">
        <v>4</v>
      </c>
      <c r="D185" s="62" t="s">
        <v>44</v>
      </c>
      <c r="E185" s="174">
        <v>0.3001555190402706</v>
      </c>
      <c r="F185" s="711">
        <v>0.147092</v>
      </c>
      <c r="G185" s="711"/>
      <c r="H185" s="174">
        <v>0.21422150914634147</v>
      </c>
      <c r="I185" s="174">
        <v>0.18554546765209157</v>
      </c>
      <c r="J185" s="174">
        <v>2.0100248591959604E-2</v>
      </c>
      <c r="K185" s="174">
        <v>0</v>
      </c>
      <c r="L185" s="174">
        <v>0</v>
      </c>
      <c r="M185" s="274">
        <v>0.30466600206246308</v>
      </c>
      <c r="N185" s="44"/>
      <c r="O185" s="44"/>
    </row>
    <row r="186" spans="1:15" ht="18.399999999999999" customHeight="1">
      <c r="A186" s="58"/>
      <c r="B186" s="59"/>
      <c r="C186" s="60" t="s">
        <v>4</v>
      </c>
      <c r="D186" s="64" t="s">
        <v>45</v>
      </c>
      <c r="E186" s="175">
        <v>0</v>
      </c>
      <c r="F186" s="175">
        <v>0</v>
      </c>
      <c r="G186" s="175"/>
      <c r="H186" s="175">
        <v>0</v>
      </c>
      <c r="I186" s="175">
        <v>0</v>
      </c>
      <c r="J186" s="175">
        <v>0</v>
      </c>
      <c r="K186" s="175">
        <v>0</v>
      </c>
      <c r="L186" s="175">
        <v>0</v>
      </c>
      <c r="M186" s="275">
        <v>0</v>
      </c>
      <c r="N186" s="44"/>
      <c r="O186" s="44"/>
    </row>
    <row r="187" spans="1:15" ht="18.399999999999999" customHeight="1">
      <c r="A187" s="51" t="s">
        <v>125</v>
      </c>
      <c r="B187" s="52" t="s">
        <v>47</v>
      </c>
      <c r="C187" s="53" t="s">
        <v>126</v>
      </c>
      <c r="D187" s="62" t="s">
        <v>41</v>
      </c>
      <c r="E187" s="682">
        <v>38755000</v>
      </c>
      <c r="F187" s="1085">
        <v>0</v>
      </c>
      <c r="G187" s="1091"/>
      <c r="H187" s="1085">
        <v>90000</v>
      </c>
      <c r="I187" s="1085">
        <v>37639000</v>
      </c>
      <c r="J187" s="1085">
        <v>1000000</v>
      </c>
      <c r="K187" s="1085">
        <v>0</v>
      </c>
      <c r="L187" s="1085">
        <v>0</v>
      </c>
      <c r="M187" s="1094">
        <v>26000</v>
      </c>
      <c r="N187" s="44"/>
      <c r="O187" s="44"/>
    </row>
    <row r="188" spans="1:15" ht="18.399999999999999" customHeight="1">
      <c r="A188" s="56"/>
      <c r="B188" s="52"/>
      <c r="C188" s="53" t="s">
        <v>4</v>
      </c>
      <c r="D188" s="62" t="s">
        <v>42</v>
      </c>
      <c r="E188" s="682">
        <v>0</v>
      </c>
      <c r="F188" s="1085">
        <v>0</v>
      </c>
      <c r="G188" s="1085"/>
      <c r="H188" s="1085">
        <v>0</v>
      </c>
      <c r="I188" s="1085">
        <v>0</v>
      </c>
      <c r="J188" s="1085">
        <v>0</v>
      </c>
      <c r="K188" s="1085">
        <v>0</v>
      </c>
      <c r="L188" s="1085">
        <v>0</v>
      </c>
      <c r="M188" s="1094">
        <v>0</v>
      </c>
      <c r="N188" s="44"/>
      <c r="O188" s="44"/>
    </row>
    <row r="189" spans="1:15" ht="18.399999999999999" customHeight="1">
      <c r="A189" s="56"/>
      <c r="B189" s="52"/>
      <c r="C189" s="53" t="s">
        <v>4</v>
      </c>
      <c r="D189" s="62" t="s">
        <v>43</v>
      </c>
      <c r="E189" s="682">
        <v>7166693.0799999991</v>
      </c>
      <c r="F189" s="1085">
        <v>0</v>
      </c>
      <c r="G189" s="1085"/>
      <c r="H189" s="1085">
        <v>11849.21</v>
      </c>
      <c r="I189" s="1085">
        <v>7154843.8699999992</v>
      </c>
      <c r="J189" s="1085">
        <v>0</v>
      </c>
      <c r="K189" s="1085">
        <v>0</v>
      </c>
      <c r="L189" s="1085">
        <v>0</v>
      </c>
      <c r="M189" s="1094">
        <v>0</v>
      </c>
      <c r="N189" s="44"/>
      <c r="O189" s="44"/>
    </row>
    <row r="190" spans="1:15" ht="18.399999999999999" customHeight="1">
      <c r="A190" s="56"/>
      <c r="B190" s="52"/>
      <c r="C190" s="53" t="s">
        <v>4</v>
      </c>
      <c r="D190" s="62" t="s">
        <v>44</v>
      </c>
      <c r="E190" s="174">
        <v>0.1849230571539156</v>
      </c>
      <c r="F190" s="174">
        <v>0</v>
      </c>
      <c r="G190" s="174"/>
      <c r="H190" s="174">
        <v>0.13165788888888888</v>
      </c>
      <c r="I190" s="174">
        <v>0.19009123170116102</v>
      </c>
      <c r="J190" s="174">
        <v>0</v>
      </c>
      <c r="K190" s="174">
        <v>0</v>
      </c>
      <c r="L190" s="174">
        <v>0</v>
      </c>
      <c r="M190" s="274">
        <v>0</v>
      </c>
      <c r="N190" s="44"/>
      <c r="O190" s="44"/>
    </row>
    <row r="191" spans="1:15" ht="18.399999999999999" customHeight="1">
      <c r="A191" s="58"/>
      <c r="B191" s="59"/>
      <c r="C191" s="60" t="s">
        <v>4</v>
      </c>
      <c r="D191" s="64" t="s">
        <v>45</v>
      </c>
      <c r="E191" s="175">
        <v>0</v>
      </c>
      <c r="F191" s="175">
        <v>0</v>
      </c>
      <c r="G191" s="175"/>
      <c r="H191" s="175">
        <v>0</v>
      </c>
      <c r="I191" s="175">
        <v>0</v>
      </c>
      <c r="J191" s="175">
        <v>0</v>
      </c>
      <c r="K191" s="175">
        <v>0</v>
      </c>
      <c r="L191" s="175">
        <v>0</v>
      </c>
      <c r="M191" s="275">
        <v>0</v>
      </c>
      <c r="N191" s="44"/>
      <c r="O191" s="44"/>
    </row>
    <row r="192" spans="1:15" ht="18.399999999999999" customHeight="1">
      <c r="A192" s="51" t="s">
        <v>127</v>
      </c>
      <c r="B192" s="52" t="s">
        <v>47</v>
      </c>
      <c r="C192" s="53" t="s">
        <v>128</v>
      </c>
      <c r="D192" s="54" t="s">
        <v>41</v>
      </c>
      <c r="E192" s="682">
        <v>5687980000</v>
      </c>
      <c r="F192" s="1085">
        <v>117378000</v>
      </c>
      <c r="G192" s="1091"/>
      <c r="H192" s="1085">
        <v>1783567000</v>
      </c>
      <c r="I192" s="1085">
        <v>3651507000</v>
      </c>
      <c r="J192" s="1085">
        <v>117170000</v>
      </c>
      <c r="K192" s="1085">
        <v>0</v>
      </c>
      <c r="L192" s="1085">
        <v>0</v>
      </c>
      <c r="M192" s="1094">
        <v>18358000</v>
      </c>
      <c r="N192" s="44"/>
      <c r="O192" s="44"/>
    </row>
    <row r="193" spans="1:15" ht="18.399999999999999" customHeight="1">
      <c r="A193" s="56"/>
      <c r="B193" s="52"/>
      <c r="C193" s="53" t="s">
        <v>4</v>
      </c>
      <c r="D193" s="62" t="s">
        <v>42</v>
      </c>
      <c r="E193" s="682">
        <v>0</v>
      </c>
      <c r="F193" s="1085">
        <v>0</v>
      </c>
      <c r="G193" s="1085"/>
      <c r="H193" s="1085">
        <v>0</v>
      </c>
      <c r="I193" s="1085">
        <v>0</v>
      </c>
      <c r="J193" s="1085">
        <v>0</v>
      </c>
      <c r="K193" s="1085">
        <v>0</v>
      </c>
      <c r="L193" s="1085">
        <v>0</v>
      </c>
      <c r="M193" s="1094">
        <v>0</v>
      </c>
      <c r="N193" s="44"/>
      <c r="O193" s="44"/>
    </row>
    <row r="194" spans="1:15" ht="18.399999999999999" customHeight="1">
      <c r="A194" s="56"/>
      <c r="B194" s="52"/>
      <c r="C194" s="53" t="s">
        <v>4</v>
      </c>
      <c r="D194" s="62" t="s">
        <v>43</v>
      </c>
      <c r="E194" s="682">
        <v>1416956125.6599996</v>
      </c>
      <c r="F194" s="1085">
        <v>24700000</v>
      </c>
      <c r="G194" s="1085"/>
      <c r="H194" s="1085">
        <v>465337010.94000006</v>
      </c>
      <c r="I194" s="1085">
        <v>917385096.95999944</v>
      </c>
      <c r="J194" s="1085">
        <v>8314520.3399999999</v>
      </c>
      <c r="K194" s="1085">
        <v>0</v>
      </c>
      <c r="L194" s="1085">
        <v>0</v>
      </c>
      <c r="M194" s="1094">
        <v>1219497.42</v>
      </c>
      <c r="N194" s="44"/>
      <c r="O194" s="44"/>
    </row>
    <row r="195" spans="1:15" ht="18.399999999999999" customHeight="1">
      <c r="A195" s="56"/>
      <c r="B195" s="52"/>
      <c r="C195" s="53" t="s">
        <v>4</v>
      </c>
      <c r="D195" s="62" t="s">
        <v>44</v>
      </c>
      <c r="E195" s="174">
        <v>0.24911411883656406</v>
      </c>
      <c r="F195" s="174">
        <v>0.21043125628311948</v>
      </c>
      <c r="G195" s="174"/>
      <c r="H195" s="174">
        <v>0.26090245611182539</v>
      </c>
      <c r="I195" s="174">
        <v>0.25123465379088672</v>
      </c>
      <c r="J195" s="174">
        <v>7.0961170436118465E-2</v>
      </c>
      <c r="K195" s="174">
        <v>0</v>
      </c>
      <c r="L195" s="174">
        <v>0</v>
      </c>
      <c r="M195" s="274">
        <v>6.6428664342520968E-2</v>
      </c>
      <c r="N195" s="44"/>
      <c r="O195" s="44"/>
    </row>
    <row r="196" spans="1:15" ht="18.399999999999999" customHeight="1">
      <c r="A196" s="58"/>
      <c r="B196" s="59"/>
      <c r="C196" s="60" t="s">
        <v>4</v>
      </c>
      <c r="D196" s="64" t="s">
        <v>45</v>
      </c>
      <c r="E196" s="175">
        <v>0</v>
      </c>
      <c r="F196" s="175">
        <v>0</v>
      </c>
      <c r="G196" s="175"/>
      <c r="H196" s="175">
        <v>0</v>
      </c>
      <c r="I196" s="175">
        <v>0</v>
      </c>
      <c r="J196" s="175">
        <v>0</v>
      </c>
      <c r="K196" s="175">
        <v>0</v>
      </c>
      <c r="L196" s="175">
        <v>0</v>
      </c>
      <c r="M196" s="275">
        <v>0</v>
      </c>
      <c r="N196" s="44"/>
      <c r="O196" s="44"/>
    </row>
    <row r="197" spans="1:15" ht="18.399999999999999" customHeight="1">
      <c r="A197" s="51" t="s">
        <v>129</v>
      </c>
      <c r="B197" s="52" t="s">
        <v>47</v>
      </c>
      <c r="C197" s="53" t="s">
        <v>130</v>
      </c>
      <c r="D197" s="62" t="s">
        <v>41</v>
      </c>
      <c r="E197" s="682">
        <v>12440683000</v>
      </c>
      <c r="F197" s="1085">
        <v>5027494000</v>
      </c>
      <c r="G197" s="1091"/>
      <c r="H197" s="1085">
        <v>5460000</v>
      </c>
      <c r="I197" s="1085">
        <v>3257779000</v>
      </c>
      <c r="J197" s="1085">
        <v>3156208000</v>
      </c>
      <c r="K197" s="1085">
        <v>0</v>
      </c>
      <c r="L197" s="1085">
        <v>0</v>
      </c>
      <c r="M197" s="1094">
        <v>993742000</v>
      </c>
      <c r="N197" s="44"/>
      <c r="O197" s="44"/>
    </row>
    <row r="198" spans="1:15" ht="18.399999999999999" customHeight="1">
      <c r="A198" s="56"/>
      <c r="B198" s="52"/>
      <c r="C198" s="53" t="s">
        <v>4</v>
      </c>
      <c r="D198" s="62" t="s">
        <v>42</v>
      </c>
      <c r="E198" s="682">
        <v>0</v>
      </c>
      <c r="F198" s="1085">
        <v>0</v>
      </c>
      <c r="G198" s="1085"/>
      <c r="H198" s="1085">
        <v>0</v>
      </c>
      <c r="I198" s="1085">
        <v>0</v>
      </c>
      <c r="J198" s="1085">
        <v>0</v>
      </c>
      <c r="K198" s="1085">
        <v>0</v>
      </c>
      <c r="L198" s="1085">
        <v>0</v>
      </c>
      <c r="M198" s="1094">
        <v>0</v>
      </c>
      <c r="N198" s="44"/>
      <c r="O198" s="44"/>
    </row>
    <row r="199" spans="1:15" ht="18.399999999999999" customHeight="1">
      <c r="A199" s="56"/>
      <c r="B199" s="52"/>
      <c r="C199" s="53" t="s">
        <v>4</v>
      </c>
      <c r="D199" s="62" t="s">
        <v>43</v>
      </c>
      <c r="E199" s="682">
        <v>1436469797.6300001</v>
      </c>
      <c r="F199" s="1085">
        <v>528731235.74000001</v>
      </c>
      <c r="G199" s="1085"/>
      <c r="H199" s="1085">
        <v>536869.73</v>
      </c>
      <c r="I199" s="1085">
        <v>553670444.92000008</v>
      </c>
      <c r="J199" s="1085">
        <v>136380186.26000002</v>
      </c>
      <c r="K199" s="1085">
        <v>0</v>
      </c>
      <c r="L199" s="1085">
        <v>0</v>
      </c>
      <c r="M199" s="1094">
        <v>217151060.98000005</v>
      </c>
      <c r="N199" s="44"/>
      <c r="O199" s="44"/>
    </row>
    <row r="200" spans="1:15" ht="18.399999999999999" customHeight="1">
      <c r="A200" s="56"/>
      <c r="B200" s="52"/>
      <c r="C200" s="53" t="s">
        <v>4</v>
      </c>
      <c r="D200" s="62" t="s">
        <v>44</v>
      </c>
      <c r="E200" s="174">
        <v>0.11546550921922857</v>
      </c>
      <c r="F200" s="174">
        <v>0.10516794962659329</v>
      </c>
      <c r="G200" s="174"/>
      <c r="H200" s="174">
        <v>9.8327789377289379E-2</v>
      </c>
      <c r="I200" s="174">
        <v>0.16995334702568837</v>
      </c>
      <c r="J200" s="174">
        <v>4.3210138957888715E-2</v>
      </c>
      <c r="K200" s="174">
        <v>0</v>
      </c>
      <c r="L200" s="174">
        <v>0</v>
      </c>
      <c r="M200" s="274">
        <v>0.21851855006631504</v>
      </c>
      <c r="N200" s="44"/>
      <c r="O200" s="44"/>
    </row>
    <row r="201" spans="1:15" ht="18.399999999999999" customHeight="1">
      <c r="A201" s="58"/>
      <c r="B201" s="59"/>
      <c r="C201" s="60" t="s">
        <v>4</v>
      </c>
      <c r="D201" s="64" t="s">
        <v>45</v>
      </c>
      <c r="E201" s="175">
        <v>0</v>
      </c>
      <c r="F201" s="175">
        <v>0</v>
      </c>
      <c r="G201" s="175"/>
      <c r="H201" s="175">
        <v>0</v>
      </c>
      <c r="I201" s="175">
        <v>0</v>
      </c>
      <c r="J201" s="175">
        <v>0</v>
      </c>
      <c r="K201" s="175">
        <v>0</v>
      </c>
      <c r="L201" s="175">
        <v>0</v>
      </c>
      <c r="M201" s="275">
        <v>0</v>
      </c>
      <c r="N201" s="44"/>
      <c r="O201" s="44"/>
    </row>
    <row r="202" spans="1:15" ht="18.399999999999999" customHeight="1">
      <c r="A202" s="51" t="s">
        <v>131</v>
      </c>
      <c r="B202" s="52" t="s">
        <v>47</v>
      </c>
      <c r="C202" s="53" t="s">
        <v>132</v>
      </c>
      <c r="D202" s="62" t="s">
        <v>41</v>
      </c>
      <c r="E202" s="682">
        <v>61047000</v>
      </c>
      <c r="F202" s="1085">
        <v>52105000</v>
      </c>
      <c r="G202" s="1091"/>
      <c r="H202" s="1085">
        <v>16000</v>
      </c>
      <c r="I202" s="1085">
        <v>8520000</v>
      </c>
      <c r="J202" s="1085">
        <v>373000</v>
      </c>
      <c r="K202" s="1085">
        <v>0</v>
      </c>
      <c r="L202" s="1085">
        <v>0</v>
      </c>
      <c r="M202" s="1094">
        <v>33000</v>
      </c>
      <c r="N202" s="44"/>
      <c r="O202" s="44"/>
    </row>
    <row r="203" spans="1:15" ht="18.399999999999999" customHeight="1">
      <c r="A203" s="56"/>
      <c r="B203" s="52"/>
      <c r="C203" s="53" t="s">
        <v>4</v>
      </c>
      <c r="D203" s="62" t="s">
        <v>42</v>
      </c>
      <c r="E203" s="682">
        <v>0</v>
      </c>
      <c r="F203" s="1085">
        <v>0</v>
      </c>
      <c r="G203" s="1085"/>
      <c r="H203" s="1085">
        <v>0</v>
      </c>
      <c r="I203" s="1085">
        <v>0</v>
      </c>
      <c r="J203" s="1085">
        <v>0</v>
      </c>
      <c r="K203" s="1085">
        <v>0</v>
      </c>
      <c r="L203" s="1085">
        <v>0</v>
      </c>
      <c r="M203" s="1094">
        <v>0</v>
      </c>
      <c r="N203" s="44"/>
      <c r="O203" s="44"/>
    </row>
    <row r="204" spans="1:15" ht="18.399999999999999" customHeight="1">
      <c r="A204" s="56"/>
      <c r="B204" s="52"/>
      <c r="C204" s="53" t="s">
        <v>4</v>
      </c>
      <c r="D204" s="62" t="s">
        <v>43</v>
      </c>
      <c r="E204" s="682">
        <v>15326558.770000001</v>
      </c>
      <c r="F204" s="1085">
        <v>13500000</v>
      </c>
      <c r="G204" s="1085"/>
      <c r="H204" s="1085">
        <v>500</v>
      </c>
      <c r="I204" s="1085">
        <v>1777466.8</v>
      </c>
      <c r="J204" s="1085">
        <v>0</v>
      </c>
      <c r="K204" s="1085">
        <v>0</v>
      </c>
      <c r="L204" s="1085">
        <v>0</v>
      </c>
      <c r="M204" s="1094">
        <v>48591.970000000008</v>
      </c>
      <c r="N204" s="44"/>
      <c r="O204" s="44"/>
    </row>
    <row r="205" spans="1:15" ht="18.399999999999999" customHeight="1">
      <c r="A205" s="56"/>
      <c r="B205" s="52"/>
      <c r="C205" s="53" t="s">
        <v>4</v>
      </c>
      <c r="D205" s="62" t="s">
        <v>44</v>
      </c>
      <c r="E205" s="174">
        <v>0.25106162088227107</v>
      </c>
      <c r="F205" s="174">
        <v>0.25909221763746282</v>
      </c>
      <c r="G205" s="174"/>
      <c r="H205" s="174">
        <v>3.125E-2</v>
      </c>
      <c r="I205" s="174">
        <v>0.20862286384976525</v>
      </c>
      <c r="J205" s="174">
        <v>0</v>
      </c>
      <c r="K205" s="174">
        <v>0</v>
      </c>
      <c r="L205" s="174">
        <v>0</v>
      </c>
      <c r="M205" s="274">
        <v>1.4724839393939397</v>
      </c>
      <c r="N205" s="44"/>
      <c r="O205" s="44"/>
    </row>
    <row r="206" spans="1:15" ht="18.399999999999999" customHeight="1">
      <c r="A206" s="58"/>
      <c r="B206" s="59"/>
      <c r="C206" s="60" t="s">
        <v>4</v>
      </c>
      <c r="D206" s="64" t="s">
        <v>45</v>
      </c>
      <c r="E206" s="175">
        <v>0</v>
      </c>
      <c r="F206" s="175">
        <v>0</v>
      </c>
      <c r="G206" s="175"/>
      <c r="H206" s="175">
        <v>0</v>
      </c>
      <c r="I206" s="175">
        <v>0</v>
      </c>
      <c r="J206" s="175">
        <v>0</v>
      </c>
      <c r="K206" s="175">
        <v>0</v>
      </c>
      <c r="L206" s="175">
        <v>0</v>
      </c>
      <c r="M206" s="275">
        <v>0</v>
      </c>
      <c r="N206" s="44"/>
      <c r="O206" s="44"/>
    </row>
    <row r="207" spans="1:15" ht="18.399999999999999" customHeight="1">
      <c r="A207" s="51" t="s">
        <v>133</v>
      </c>
      <c r="B207" s="52" t="s">
        <v>47</v>
      </c>
      <c r="C207" s="53" t="s">
        <v>134</v>
      </c>
      <c r="D207" s="62" t="s">
        <v>41</v>
      </c>
      <c r="E207" s="682">
        <v>565291000</v>
      </c>
      <c r="F207" s="1085">
        <v>88774000</v>
      </c>
      <c r="G207" s="1091"/>
      <c r="H207" s="1085">
        <v>1479000</v>
      </c>
      <c r="I207" s="1085">
        <v>394742000</v>
      </c>
      <c r="J207" s="1085">
        <v>7015000</v>
      </c>
      <c r="K207" s="1085">
        <v>0</v>
      </c>
      <c r="L207" s="1085">
        <v>0</v>
      </c>
      <c r="M207" s="1094">
        <v>73281000</v>
      </c>
      <c r="N207" s="44"/>
      <c r="O207" s="44"/>
    </row>
    <row r="208" spans="1:15" ht="18.399999999999999" customHeight="1">
      <c r="A208" s="56"/>
      <c r="B208" s="52"/>
      <c r="C208" s="53" t="s">
        <v>4</v>
      </c>
      <c r="D208" s="62" t="s">
        <v>42</v>
      </c>
      <c r="E208" s="682">
        <v>0</v>
      </c>
      <c r="F208" s="1085">
        <v>0</v>
      </c>
      <c r="G208" s="1085"/>
      <c r="H208" s="1085">
        <v>0</v>
      </c>
      <c r="I208" s="1085">
        <v>0</v>
      </c>
      <c r="J208" s="1085">
        <v>0</v>
      </c>
      <c r="K208" s="1085">
        <v>0</v>
      </c>
      <c r="L208" s="1085">
        <v>0</v>
      </c>
      <c r="M208" s="1094">
        <v>0</v>
      </c>
      <c r="N208" s="44"/>
      <c r="O208" s="44"/>
    </row>
    <row r="209" spans="1:15" ht="18.399999999999999" customHeight="1">
      <c r="A209" s="56"/>
      <c r="B209" s="52"/>
      <c r="C209" s="53" t="s">
        <v>4</v>
      </c>
      <c r="D209" s="62" t="s">
        <v>43</v>
      </c>
      <c r="E209" s="682">
        <v>131942628.02000001</v>
      </c>
      <c r="F209" s="1085">
        <v>24244534</v>
      </c>
      <c r="G209" s="1085"/>
      <c r="H209" s="1085">
        <v>367200.94</v>
      </c>
      <c r="I209" s="1085">
        <v>100943823.42</v>
      </c>
      <c r="J209" s="1085">
        <v>417509.12000000005</v>
      </c>
      <c r="K209" s="1085">
        <v>0</v>
      </c>
      <c r="L209" s="1085">
        <v>0</v>
      </c>
      <c r="M209" s="1094">
        <v>5969560.540000001</v>
      </c>
      <c r="N209" s="44"/>
      <c r="O209" s="44"/>
    </row>
    <row r="210" spans="1:15" ht="18.399999999999999" customHeight="1">
      <c r="A210" s="56"/>
      <c r="B210" s="52"/>
      <c r="C210" s="53" t="s">
        <v>4</v>
      </c>
      <c r="D210" s="62" t="s">
        <v>44</v>
      </c>
      <c r="E210" s="174">
        <v>0.2334065605502299</v>
      </c>
      <c r="F210" s="174">
        <v>0.27310399441277849</v>
      </c>
      <c r="G210" s="174"/>
      <c r="H210" s="174">
        <v>0.24827649763353618</v>
      </c>
      <c r="I210" s="174">
        <v>0.25572101124278646</v>
      </c>
      <c r="J210" s="174">
        <v>5.9516624376336431E-2</v>
      </c>
      <c r="K210" s="174">
        <v>0</v>
      </c>
      <c r="L210" s="174">
        <v>0</v>
      </c>
      <c r="M210" s="274">
        <v>8.1461231970087755E-2</v>
      </c>
      <c r="N210" s="44"/>
      <c r="O210" s="44"/>
    </row>
    <row r="211" spans="1:15" ht="18.399999999999999" customHeight="1">
      <c r="A211" s="58"/>
      <c r="B211" s="59"/>
      <c r="C211" s="60" t="s">
        <v>4</v>
      </c>
      <c r="D211" s="64" t="s">
        <v>45</v>
      </c>
      <c r="E211" s="175">
        <v>0</v>
      </c>
      <c r="F211" s="175">
        <v>0</v>
      </c>
      <c r="G211" s="175"/>
      <c r="H211" s="175">
        <v>0</v>
      </c>
      <c r="I211" s="175">
        <v>0</v>
      </c>
      <c r="J211" s="175">
        <v>0</v>
      </c>
      <c r="K211" s="175">
        <v>0</v>
      </c>
      <c r="L211" s="175">
        <v>0</v>
      </c>
      <c r="M211" s="275">
        <v>0</v>
      </c>
      <c r="N211" s="44"/>
      <c r="O211" s="44"/>
    </row>
    <row r="212" spans="1:15" ht="18.399999999999999" customHeight="1">
      <c r="A212" s="51" t="s">
        <v>135</v>
      </c>
      <c r="B212" s="52" t="s">
        <v>47</v>
      </c>
      <c r="C212" s="53" t="s">
        <v>136</v>
      </c>
      <c r="D212" s="62" t="s">
        <v>41</v>
      </c>
      <c r="E212" s="682">
        <v>23201868000</v>
      </c>
      <c r="F212" s="1085">
        <v>215186000</v>
      </c>
      <c r="G212" s="1091"/>
      <c r="H212" s="1085">
        <v>9636460000</v>
      </c>
      <c r="I212" s="1085">
        <v>12839459000</v>
      </c>
      <c r="J212" s="1085">
        <v>452579000</v>
      </c>
      <c r="K212" s="1085">
        <v>0</v>
      </c>
      <c r="L212" s="1085">
        <v>0</v>
      </c>
      <c r="M212" s="1094">
        <v>58184000</v>
      </c>
      <c r="N212" s="44"/>
      <c r="O212" s="44"/>
    </row>
    <row r="213" spans="1:15" ht="18.399999999999999" customHeight="1">
      <c r="A213" s="56"/>
      <c r="B213" s="52"/>
      <c r="C213" s="53" t="s">
        <v>4</v>
      </c>
      <c r="D213" s="62" t="s">
        <v>42</v>
      </c>
      <c r="E213" s="682">
        <v>0</v>
      </c>
      <c r="F213" s="1085">
        <v>0</v>
      </c>
      <c r="G213" s="1085"/>
      <c r="H213" s="1085">
        <v>0</v>
      </c>
      <c r="I213" s="1085">
        <v>0</v>
      </c>
      <c r="J213" s="1085">
        <v>0</v>
      </c>
      <c r="K213" s="1085">
        <v>0</v>
      </c>
      <c r="L213" s="1085">
        <v>0</v>
      </c>
      <c r="M213" s="1094">
        <v>0</v>
      </c>
      <c r="N213" s="44"/>
      <c r="O213" s="44"/>
    </row>
    <row r="214" spans="1:15" ht="18.399999999999999" customHeight="1">
      <c r="A214" s="56"/>
      <c r="B214" s="52"/>
      <c r="C214" s="53" t="s">
        <v>4</v>
      </c>
      <c r="D214" s="62" t="s">
        <v>43</v>
      </c>
      <c r="E214" s="682">
        <v>5899965226.6000004</v>
      </c>
      <c r="F214" s="1085">
        <v>47872335.399999999</v>
      </c>
      <c r="G214" s="1085"/>
      <c r="H214" s="1085">
        <v>2305721720.6199999</v>
      </c>
      <c r="I214" s="1085">
        <v>3498489024.4400005</v>
      </c>
      <c r="J214" s="1085">
        <v>29812743.440000001</v>
      </c>
      <c r="K214" s="1085">
        <v>0</v>
      </c>
      <c r="L214" s="1085">
        <v>0</v>
      </c>
      <c r="M214" s="1094">
        <v>18069402.699999996</v>
      </c>
      <c r="N214" s="44"/>
      <c r="O214" s="44"/>
    </row>
    <row r="215" spans="1:15" ht="18.399999999999999" customHeight="1">
      <c r="A215" s="56"/>
      <c r="B215" s="52"/>
      <c r="C215" s="53" t="s">
        <v>4</v>
      </c>
      <c r="D215" s="62" t="s">
        <v>44</v>
      </c>
      <c r="E215" s="174">
        <v>0.25428837137595994</v>
      </c>
      <c r="F215" s="174">
        <v>0.22246956307566476</v>
      </c>
      <c r="G215" s="174"/>
      <c r="H215" s="174">
        <v>0.23927061603742453</v>
      </c>
      <c r="I215" s="174">
        <v>0.27247947319587223</v>
      </c>
      <c r="J215" s="174">
        <v>6.5873015407254876E-2</v>
      </c>
      <c r="K215" s="174">
        <v>0</v>
      </c>
      <c r="L215" s="174">
        <v>0</v>
      </c>
      <c r="M215" s="274">
        <v>0.31055621304826059</v>
      </c>
      <c r="N215" s="44"/>
      <c r="O215" s="44"/>
    </row>
    <row r="216" spans="1:15" ht="18.399999999999999" customHeight="1">
      <c r="A216" s="58"/>
      <c r="B216" s="59"/>
      <c r="C216" s="60" t="s">
        <v>4</v>
      </c>
      <c r="D216" s="61" t="s">
        <v>45</v>
      </c>
      <c r="E216" s="276">
        <v>0</v>
      </c>
      <c r="F216" s="175">
        <v>0</v>
      </c>
      <c r="G216" s="175"/>
      <c r="H216" s="175">
        <v>0</v>
      </c>
      <c r="I216" s="175">
        <v>0</v>
      </c>
      <c r="J216" s="175">
        <v>0</v>
      </c>
      <c r="K216" s="175">
        <v>0</v>
      </c>
      <c r="L216" s="175">
        <v>0</v>
      </c>
      <c r="M216" s="275">
        <v>0</v>
      </c>
      <c r="N216" s="44"/>
      <c r="O216" s="44"/>
    </row>
    <row r="217" spans="1:15" ht="18.399999999999999" customHeight="1">
      <c r="A217" s="51" t="s">
        <v>137</v>
      </c>
      <c r="B217" s="52" t="s">
        <v>47</v>
      </c>
      <c r="C217" s="53" t="s">
        <v>138</v>
      </c>
      <c r="D217" s="54" t="s">
        <v>41</v>
      </c>
      <c r="E217" s="682">
        <v>165665000</v>
      </c>
      <c r="F217" s="1085">
        <v>157326000</v>
      </c>
      <c r="G217" s="1091"/>
      <c r="H217" s="1085">
        <v>1157000</v>
      </c>
      <c r="I217" s="1085">
        <v>5675000</v>
      </c>
      <c r="J217" s="1085">
        <v>1507000</v>
      </c>
      <c r="K217" s="1085">
        <v>0</v>
      </c>
      <c r="L217" s="1085">
        <v>0</v>
      </c>
      <c r="M217" s="1094">
        <v>0</v>
      </c>
      <c r="N217" s="44"/>
      <c r="O217" s="44"/>
    </row>
    <row r="218" spans="1:15" ht="18.399999999999999" customHeight="1">
      <c r="A218" s="56"/>
      <c r="B218" s="52"/>
      <c r="C218" s="53" t="s">
        <v>139</v>
      </c>
      <c r="D218" s="62" t="s">
        <v>42</v>
      </c>
      <c r="E218" s="682">
        <v>0</v>
      </c>
      <c r="F218" s="1085">
        <v>0</v>
      </c>
      <c r="G218" s="1085"/>
      <c r="H218" s="1085">
        <v>0</v>
      </c>
      <c r="I218" s="1085">
        <v>0</v>
      </c>
      <c r="J218" s="1085">
        <v>0</v>
      </c>
      <c r="K218" s="1085">
        <v>0</v>
      </c>
      <c r="L218" s="1085">
        <v>0</v>
      </c>
      <c r="M218" s="1094">
        <v>0</v>
      </c>
      <c r="N218" s="44"/>
      <c r="O218" s="44"/>
    </row>
    <row r="219" spans="1:15" ht="18.399999999999999" customHeight="1">
      <c r="A219" s="56"/>
      <c r="B219" s="52"/>
      <c r="C219" s="53" t="s">
        <v>4</v>
      </c>
      <c r="D219" s="62" t="s">
        <v>43</v>
      </c>
      <c r="E219" s="682">
        <v>48283574.07</v>
      </c>
      <c r="F219" s="1085">
        <v>46955106.479999997</v>
      </c>
      <c r="G219" s="1085"/>
      <c r="H219" s="1085">
        <v>173213.27</v>
      </c>
      <c r="I219" s="1085">
        <v>1155254.3200000005</v>
      </c>
      <c r="J219" s="1085">
        <v>0</v>
      </c>
      <c r="K219" s="1085">
        <v>0</v>
      </c>
      <c r="L219" s="1085">
        <v>0</v>
      </c>
      <c r="M219" s="1094">
        <v>0</v>
      </c>
      <c r="N219" s="44"/>
      <c r="O219" s="44"/>
    </row>
    <row r="220" spans="1:15" ht="18.399999999999999" customHeight="1">
      <c r="A220" s="56"/>
      <c r="B220" s="52"/>
      <c r="C220" s="53" t="s">
        <v>4</v>
      </c>
      <c r="D220" s="62" t="s">
        <v>44</v>
      </c>
      <c r="E220" s="174">
        <v>0.29145307741526577</v>
      </c>
      <c r="F220" s="174">
        <v>0.29845738453910986</v>
      </c>
      <c r="G220" s="174"/>
      <c r="H220" s="174">
        <v>0.14970896283491789</v>
      </c>
      <c r="I220" s="174">
        <v>0.20356904317180627</v>
      </c>
      <c r="J220" s="174">
        <v>0</v>
      </c>
      <c r="K220" s="174">
        <v>0</v>
      </c>
      <c r="L220" s="174">
        <v>0</v>
      </c>
      <c r="M220" s="274">
        <v>0</v>
      </c>
      <c r="N220" s="44"/>
      <c r="O220" s="44"/>
    </row>
    <row r="221" spans="1:15" ht="18.399999999999999" customHeight="1">
      <c r="A221" s="58"/>
      <c r="B221" s="59"/>
      <c r="C221" s="60" t="s">
        <v>4</v>
      </c>
      <c r="D221" s="64" t="s">
        <v>45</v>
      </c>
      <c r="E221" s="175">
        <v>0</v>
      </c>
      <c r="F221" s="175">
        <v>0</v>
      </c>
      <c r="G221" s="175"/>
      <c r="H221" s="175">
        <v>0</v>
      </c>
      <c r="I221" s="175">
        <v>0</v>
      </c>
      <c r="J221" s="175">
        <v>0</v>
      </c>
      <c r="K221" s="175">
        <v>0</v>
      </c>
      <c r="L221" s="175">
        <v>0</v>
      </c>
      <c r="M221" s="275">
        <v>0</v>
      </c>
      <c r="N221" s="44"/>
      <c r="O221" s="44"/>
    </row>
    <row r="222" spans="1:15" ht="18.399999999999999" customHeight="1">
      <c r="A222" s="51" t="s">
        <v>140</v>
      </c>
      <c r="B222" s="52" t="s">
        <v>47</v>
      </c>
      <c r="C222" s="53" t="s">
        <v>141</v>
      </c>
      <c r="D222" s="62" t="s">
        <v>41</v>
      </c>
      <c r="E222" s="682">
        <v>852923000</v>
      </c>
      <c r="F222" s="1085">
        <v>752500000</v>
      </c>
      <c r="G222" s="1091"/>
      <c r="H222" s="1085">
        <v>260000</v>
      </c>
      <c r="I222" s="1085">
        <v>57610000</v>
      </c>
      <c r="J222" s="1085">
        <v>211000</v>
      </c>
      <c r="K222" s="1085">
        <v>0</v>
      </c>
      <c r="L222" s="1085">
        <v>0</v>
      </c>
      <c r="M222" s="1094">
        <v>42342000</v>
      </c>
      <c r="N222" s="44"/>
      <c r="O222" s="44"/>
    </row>
    <row r="223" spans="1:15" ht="18.399999999999999" customHeight="1">
      <c r="A223" s="56"/>
      <c r="B223" s="52"/>
      <c r="C223" s="53" t="s">
        <v>4</v>
      </c>
      <c r="D223" s="62" t="s">
        <v>42</v>
      </c>
      <c r="E223" s="682">
        <v>0</v>
      </c>
      <c r="F223" s="1085">
        <v>0</v>
      </c>
      <c r="G223" s="1085"/>
      <c r="H223" s="1085">
        <v>0</v>
      </c>
      <c r="I223" s="1085">
        <v>0</v>
      </c>
      <c r="J223" s="1085">
        <v>0</v>
      </c>
      <c r="K223" s="1085">
        <v>0</v>
      </c>
      <c r="L223" s="1085">
        <v>0</v>
      </c>
      <c r="M223" s="1094">
        <v>0</v>
      </c>
      <c r="N223" s="44"/>
      <c r="O223" s="44"/>
    </row>
    <row r="224" spans="1:15" ht="18.399999999999999" customHeight="1">
      <c r="A224" s="56"/>
      <c r="B224" s="52"/>
      <c r="C224" s="53" t="s">
        <v>4</v>
      </c>
      <c r="D224" s="62" t="s">
        <v>43</v>
      </c>
      <c r="E224" s="682">
        <v>194087897.82999998</v>
      </c>
      <c r="F224" s="1085">
        <v>168261826</v>
      </c>
      <c r="G224" s="1085"/>
      <c r="H224" s="1085">
        <v>10476.950000000001</v>
      </c>
      <c r="I224" s="1085">
        <v>11578990.51</v>
      </c>
      <c r="J224" s="1085">
        <v>24400</v>
      </c>
      <c r="K224" s="1085">
        <v>0</v>
      </c>
      <c r="L224" s="1085">
        <v>0</v>
      </c>
      <c r="M224" s="1094">
        <v>14212204.369999997</v>
      </c>
      <c r="N224" s="44"/>
      <c r="O224" s="44"/>
    </row>
    <row r="225" spans="1:15" ht="18.399999999999999" customHeight="1">
      <c r="A225" s="56"/>
      <c r="B225" s="52"/>
      <c r="C225" s="53" t="s">
        <v>4</v>
      </c>
      <c r="D225" s="62" t="s">
        <v>44</v>
      </c>
      <c r="E225" s="174">
        <v>0.22755617779096118</v>
      </c>
      <c r="F225" s="174">
        <v>0.22360375548172756</v>
      </c>
      <c r="G225" s="174"/>
      <c r="H225" s="174">
        <v>4.0295961538461544E-2</v>
      </c>
      <c r="I225" s="174">
        <v>0.20098924683214719</v>
      </c>
      <c r="J225" s="174">
        <v>0.11563981042654028</v>
      </c>
      <c r="K225" s="174">
        <v>0</v>
      </c>
      <c r="L225" s="174">
        <v>0</v>
      </c>
      <c r="M225" s="274">
        <v>0.3356526467809739</v>
      </c>
      <c r="N225" s="44"/>
      <c r="O225" s="44"/>
    </row>
    <row r="226" spans="1:15" ht="18.399999999999999" customHeight="1">
      <c r="A226" s="58"/>
      <c r="B226" s="59"/>
      <c r="C226" s="60" t="s">
        <v>4</v>
      </c>
      <c r="D226" s="64" t="s">
        <v>45</v>
      </c>
      <c r="E226" s="175">
        <v>0</v>
      </c>
      <c r="F226" s="175">
        <v>0</v>
      </c>
      <c r="G226" s="175"/>
      <c r="H226" s="175">
        <v>0</v>
      </c>
      <c r="I226" s="175">
        <v>0</v>
      </c>
      <c r="J226" s="175">
        <v>0</v>
      </c>
      <c r="K226" s="175">
        <v>0</v>
      </c>
      <c r="L226" s="175">
        <v>0</v>
      </c>
      <c r="M226" s="275">
        <v>0</v>
      </c>
      <c r="N226" s="44"/>
      <c r="O226" s="44"/>
    </row>
    <row r="227" spans="1:15" ht="18.399999999999999" customHeight="1">
      <c r="A227" s="51" t="s">
        <v>142</v>
      </c>
      <c r="B227" s="52" t="s">
        <v>47</v>
      </c>
      <c r="C227" s="53" t="s">
        <v>143</v>
      </c>
      <c r="D227" s="62" t="s">
        <v>41</v>
      </c>
      <c r="E227" s="682">
        <v>2055560000</v>
      </c>
      <c r="F227" s="1085">
        <v>40992000</v>
      </c>
      <c r="G227" s="1091"/>
      <c r="H227" s="1085">
        <v>279206000</v>
      </c>
      <c r="I227" s="1085">
        <v>1707401000</v>
      </c>
      <c r="J227" s="1085">
        <v>27961000</v>
      </c>
      <c r="K227" s="1085">
        <v>0</v>
      </c>
      <c r="L227" s="1085">
        <v>0</v>
      </c>
      <c r="M227" s="1094">
        <v>0</v>
      </c>
      <c r="N227" s="44"/>
      <c r="O227" s="44"/>
    </row>
    <row r="228" spans="1:15" ht="18.399999999999999" customHeight="1">
      <c r="A228" s="51"/>
      <c r="B228" s="52"/>
      <c r="C228" s="53" t="s">
        <v>4</v>
      </c>
      <c r="D228" s="62" t="s">
        <v>42</v>
      </c>
      <c r="E228" s="682">
        <v>0</v>
      </c>
      <c r="F228" s="1085">
        <v>0</v>
      </c>
      <c r="G228" s="1085"/>
      <c r="H228" s="1085">
        <v>0</v>
      </c>
      <c r="I228" s="1085">
        <v>0</v>
      </c>
      <c r="J228" s="1085">
        <v>0</v>
      </c>
      <c r="K228" s="1085">
        <v>0</v>
      </c>
      <c r="L228" s="1085">
        <v>0</v>
      </c>
      <c r="M228" s="1094">
        <v>0</v>
      </c>
      <c r="N228" s="44"/>
      <c r="O228" s="44"/>
    </row>
    <row r="229" spans="1:15" ht="18.399999999999999" customHeight="1">
      <c r="A229" s="56"/>
      <c r="B229" s="52"/>
      <c r="C229" s="53" t="s">
        <v>4</v>
      </c>
      <c r="D229" s="62" t="s">
        <v>43</v>
      </c>
      <c r="E229" s="682">
        <v>590396997.31999981</v>
      </c>
      <c r="F229" s="1085">
        <v>21847204.559999999</v>
      </c>
      <c r="G229" s="1085"/>
      <c r="H229" s="1085">
        <v>59135886.190000005</v>
      </c>
      <c r="I229" s="1085">
        <v>507505999.64999986</v>
      </c>
      <c r="J229" s="1085">
        <v>1590951.8800000001</v>
      </c>
      <c r="K229" s="1085">
        <v>0</v>
      </c>
      <c r="L229" s="1085">
        <v>0</v>
      </c>
      <c r="M229" s="1094">
        <v>316955.03999999998</v>
      </c>
      <c r="N229" s="44"/>
      <c r="O229" s="44"/>
    </row>
    <row r="230" spans="1:15" ht="18.399999999999999" customHeight="1">
      <c r="A230" s="56"/>
      <c r="B230" s="52"/>
      <c r="C230" s="53" t="s">
        <v>4</v>
      </c>
      <c r="D230" s="62" t="s">
        <v>44</v>
      </c>
      <c r="E230" s="174">
        <v>0.28721953984315701</v>
      </c>
      <c r="F230" s="174">
        <v>0.53296264051522246</v>
      </c>
      <c r="G230" s="174"/>
      <c r="H230" s="174">
        <v>0.21180019838398889</v>
      </c>
      <c r="I230" s="174">
        <v>0.29723890266551317</v>
      </c>
      <c r="J230" s="174">
        <v>5.689896212581811E-2</v>
      </c>
      <c r="K230" s="174">
        <v>0</v>
      </c>
      <c r="L230" s="174">
        <v>0</v>
      </c>
      <c r="M230" s="274">
        <v>0</v>
      </c>
      <c r="N230" s="44"/>
      <c r="O230" s="44"/>
    </row>
    <row r="231" spans="1:15" ht="18.399999999999999" customHeight="1">
      <c r="A231" s="58"/>
      <c r="B231" s="59"/>
      <c r="C231" s="60" t="s">
        <v>4</v>
      </c>
      <c r="D231" s="64" t="s">
        <v>45</v>
      </c>
      <c r="E231" s="175">
        <v>0</v>
      </c>
      <c r="F231" s="175">
        <v>0</v>
      </c>
      <c r="G231" s="175"/>
      <c r="H231" s="175">
        <v>0</v>
      </c>
      <c r="I231" s="175">
        <v>0</v>
      </c>
      <c r="J231" s="175">
        <v>0</v>
      </c>
      <c r="K231" s="175">
        <v>0</v>
      </c>
      <c r="L231" s="175">
        <v>0</v>
      </c>
      <c r="M231" s="275">
        <v>0</v>
      </c>
      <c r="N231" s="44"/>
      <c r="O231" s="44"/>
    </row>
    <row r="232" spans="1:15" ht="18.399999999999999" customHeight="1">
      <c r="A232" s="51" t="s">
        <v>144</v>
      </c>
      <c r="B232" s="52" t="s">
        <v>47</v>
      </c>
      <c r="C232" s="53" t="s">
        <v>145</v>
      </c>
      <c r="D232" s="62" t="s">
        <v>41</v>
      </c>
      <c r="E232" s="682">
        <v>5221246000</v>
      </c>
      <c r="F232" s="1085">
        <v>2338370000</v>
      </c>
      <c r="G232" s="1091"/>
      <c r="H232" s="1085">
        <v>3102000</v>
      </c>
      <c r="I232" s="1085">
        <v>1675967000</v>
      </c>
      <c r="J232" s="1085">
        <v>908593000</v>
      </c>
      <c r="K232" s="1085">
        <v>0</v>
      </c>
      <c r="L232" s="1085">
        <v>0</v>
      </c>
      <c r="M232" s="1094">
        <v>295214000</v>
      </c>
      <c r="N232" s="44"/>
      <c r="O232" s="44"/>
    </row>
    <row r="233" spans="1:15" ht="18.399999999999999" customHeight="1">
      <c r="A233" s="56"/>
      <c r="B233" s="52"/>
      <c r="C233" s="53" t="s">
        <v>4</v>
      </c>
      <c r="D233" s="62" t="s">
        <v>42</v>
      </c>
      <c r="E233" s="682">
        <v>0</v>
      </c>
      <c r="F233" s="1085">
        <v>0</v>
      </c>
      <c r="G233" s="1085"/>
      <c r="H233" s="1085">
        <v>0</v>
      </c>
      <c r="I233" s="1085">
        <v>0</v>
      </c>
      <c r="J233" s="1085">
        <v>0</v>
      </c>
      <c r="K233" s="1085">
        <v>0</v>
      </c>
      <c r="L233" s="1085">
        <v>0</v>
      </c>
      <c r="M233" s="1094">
        <v>0</v>
      </c>
      <c r="N233" s="44"/>
      <c r="O233" s="44"/>
    </row>
    <row r="234" spans="1:15" ht="18.399999999999999" customHeight="1">
      <c r="A234" s="56"/>
      <c r="B234" s="52"/>
      <c r="C234" s="53" t="s">
        <v>4</v>
      </c>
      <c r="D234" s="62" t="s">
        <v>43</v>
      </c>
      <c r="E234" s="682">
        <v>1141826485.0900002</v>
      </c>
      <c r="F234" s="1085">
        <v>726819863.93000007</v>
      </c>
      <c r="G234" s="1085"/>
      <c r="H234" s="1085">
        <v>352510.35</v>
      </c>
      <c r="I234" s="1085">
        <v>300082852.52000016</v>
      </c>
      <c r="J234" s="1085">
        <v>47525767.300000004</v>
      </c>
      <c r="K234" s="1085">
        <v>0</v>
      </c>
      <c r="L234" s="1085">
        <v>0</v>
      </c>
      <c r="M234" s="1094">
        <v>67045490.989999995</v>
      </c>
      <c r="N234" s="44"/>
      <c r="O234" s="44"/>
    </row>
    <row r="235" spans="1:15" ht="18.399999999999999" customHeight="1">
      <c r="A235" s="56"/>
      <c r="B235" s="52"/>
      <c r="C235" s="53" t="s">
        <v>4</v>
      </c>
      <c r="D235" s="62" t="s">
        <v>44</v>
      </c>
      <c r="E235" s="174">
        <v>0.21868850559617381</v>
      </c>
      <c r="F235" s="174">
        <v>0.31082329311871093</v>
      </c>
      <c r="G235" s="174"/>
      <c r="H235" s="174">
        <v>0.11363970019342359</v>
      </c>
      <c r="I235" s="174">
        <v>0.17905057350174566</v>
      </c>
      <c r="J235" s="174">
        <v>5.2306992569830499E-2</v>
      </c>
      <c r="K235" s="174">
        <v>0</v>
      </c>
      <c r="L235" s="174">
        <v>0</v>
      </c>
      <c r="M235" s="274">
        <v>0.22710810120793729</v>
      </c>
      <c r="N235" s="44"/>
      <c r="O235" s="44"/>
    </row>
    <row r="236" spans="1:15" ht="18.399999999999999" customHeight="1">
      <c r="A236" s="58"/>
      <c r="B236" s="59"/>
      <c r="C236" s="60" t="s">
        <v>4</v>
      </c>
      <c r="D236" s="64" t="s">
        <v>45</v>
      </c>
      <c r="E236" s="175">
        <v>0</v>
      </c>
      <c r="F236" s="175">
        <v>0</v>
      </c>
      <c r="G236" s="175"/>
      <c r="H236" s="175">
        <v>0</v>
      </c>
      <c r="I236" s="175">
        <v>0</v>
      </c>
      <c r="J236" s="175">
        <v>0</v>
      </c>
      <c r="K236" s="175">
        <v>0</v>
      </c>
      <c r="L236" s="175">
        <v>0</v>
      </c>
      <c r="M236" s="275">
        <v>0</v>
      </c>
      <c r="N236" s="44"/>
      <c r="O236" s="44"/>
    </row>
    <row r="237" spans="1:15" ht="18.399999999999999" customHeight="1">
      <c r="A237" s="51" t="s">
        <v>146</v>
      </c>
      <c r="B237" s="52" t="s">
        <v>47</v>
      </c>
      <c r="C237" s="53" t="s">
        <v>147</v>
      </c>
      <c r="D237" s="62" t="s">
        <v>41</v>
      </c>
      <c r="E237" s="682">
        <v>333698000</v>
      </c>
      <c r="F237" s="1085">
        <v>268204000</v>
      </c>
      <c r="G237" s="1091"/>
      <c r="H237" s="1085">
        <v>17000</v>
      </c>
      <c r="I237" s="1085">
        <v>37600000</v>
      </c>
      <c r="J237" s="1085">
        <v>850000</v>
      </c>
      <c r="K237" s="1085">
        <v>0</v>
      </c>
      <c r="L237" s="1085">
        <v>0</v>
      </c>
      <c r="M237" s="1094">
        <v>27027000</v>
      </c>
      <c r="N237" s="44"/>
      <c r="O237" s="44"/>
    </row>
    <row r="238" spans="1:15" ht="18" customHeight="1">
      <c r="A238" s="51"/>
      <c r="B238" s="52"/>
      <c r="C238" s="53" t="s">
        <v>4</v>
      </c>
      <c r="D238" s="62" t="s">
        <v>42</v>
      </c>
      <c r="E238" s="682">
        <v>0</v>
      </c>
      <c r="F238" s="1085">
        <v>0</v>
      </c>
      <c r="G238" s="1085"/>
      <c r="H238" s="1085">
        <v>0</v>
      </c>
      <c r="I238" s="1085">
        <v>0</v>
      </c>
      <c r="J238" s="1085">
        <v>0</v>
      </c>
      <c r="K238" s="1085">
        <v>0</v>
      </c>
      <c r="L238" s="1085">
        <v>0</v>
      </c>
      <c r="M238" s="1094">
        <v>0</v>
      </c>
      <c r="N238" s="44"/>
      <c r="O238" s="44"/>
    </row>
    <row r="239" spans="1:15" ht="18.399999999999999" customHeight="1">
      <c r="A239" s="56"/>
      <c r="B239" s="52"/>
      <c r="C239" s="53" t="s">
        <v>4</v>
      </c>
      <c r="D239" s="62" t="s">
        <v>43</v>
      </c>
      <c r="E239" s="682">
        <v>472260560.69</v>
      </c>
      <c r="F239" s="1085">
        <v>462684000</v>
      </c>
      <c r="G239" s="1085"/>
      <c r="H239" s="1085">
        <v>2400</v>
      </c>
      <c r="I239" s="1085">
        <v>7938121.0300000012</v>
      </c>
      <c r="J239" s="1085">
        <v>0</v>
      </c>
      <c r="K239" s="1085">
        <v>0</v>
      </c>
      <c r="L239" s="1085">
        <v>0</v>
      </c>
      <c r="M239" s="1094">
        <v>1636039.66</v>
      </c>
      <c r="N239" s="44"/>
      <c r="O239" s="44"/>
    </row>
    <row r="240" spans="1:15" ht="18.399999999999999" customHeight="1">
      <c r="A240" s="56"/>
      <c r="B240" s="52"/>
      <c r="C240" s="53" t="s">
        <v>4</v>
      </c>
      <c r="D240" s="62" t="s">
        <v>44</v>
      </c>
      <c r="E240" s="174">
        <v>1.415233416712117</v>
      </c>
      <c r="F240" s="174">
        <v>1.7251196850158834</v>
      </c>
      <c r="G240" s="174"/>
      <c r="H240" s="174">
        <v>0.14117647058823529</v>
      </c>
      <c r="I240" s="174">
        <v>0.21112024015957451</v>
      </c>
      <c r="J240" s="174">
        <v>0</v>
      </c>
      <c r="K240" s="174">
        <v>0</v>
      </c>
      <c r="L240" s="174">
        <v>0</v>
      </c>
      <c r="M240" s="274">
        <v>6.0533527953527948E-2</v>
      </c>
      <c r="N240" s="44"/>
      <c r="O240" s="44"/>
    </row>
    <row r="241" spans="1:15" ht="18.399999999999999" customHeight="1">
      <c r="A241" s="58"/>
      <c r="B241" s="59"/>
      <c r="C241" s="60" t="s">
        <v>4</v>
      </c>
      <c r="D241" s="64" t="s">
        <v>45</v>
      </c>
      <c r="E241" s="175">
        <v>0</v>
      </c>
      <c r="F241" s="175">
        <v>0</v>
      </c>
      <c r="G241" s="175"/>
      <c r="H241" s="175">
        <v>0</v>
      </c>
      <c r="I241" s="175">
        <v>0</v>
      </c>
      <c r="J241" s="175">
        <v>0</v>
      </c>
      <c r="K241" s="175">
        <v>0</v>
      </c>
      <c r="L241" s="175">
        <v>0</v>
      </c>
      <c r="M241" s="275">
        <v>0</v>
      </c>
      <c r="N241" s="44"/>
      <c r="O241" s="44"/>
    </row>
    <row r="242" spans="1:15" ht="18.399999999999999" customHeight="1">
      <c r="A242" s="51" t="s">
        <v>148</v>
      </c>
      <c r="B242" s="52" t="s">
        <v>47</v>
      </c>
      <c r="C242" s="53" t="s">
        <v>149</v>
      </c>
      <c r="D242" s="62" t="s">
        <v>41</v>
      </c>
      <c r="E242" s="682">
        <v>735492000</v>
      </c>
      <c r="F242" s="1085">
        <v>694716000</v>
      </c>
      <c r="G242" s="1091"/>
      <c r="H242" s="1085">
        <v>94000</v>
      </c>
      <c r="I242" s="1085">
        <v>39212000</v>
      </c>
      <c r="J242" s="1085">
        <v>1470000</v>
      </c>
      <c r="K242" s="1085">
        <v>0</v>
      </c>
      <c r="L242" s="1085">
        <v>0</v>
      </c>
      <c r="M242" s="1094">
        <v>0</v>
      </c>
      <c r="N242" s="44"/>
      <c r="O242" s="44"/>
    </row>
    <row r="243" spans="1:15" ht="18.399999999999999" customHeight="1">
      <c r="A243" s="51"/>
      <c r="B243" s="52"/>
      <c r="C243" s="53" t="s">
        <v>4</v>
      </c>
      <c r="D243" s="62" t="s">
        <v>42</v>
      </c>
      <c r="E243" s="682">
        <v>0</v>
      </c>
      <c r="F243" s="1085">
        <v>0</v>
      </c>
      <c r="G243" s="1085"/>
      <c r="H243" s="1085">
        <v>0</v>
      </c>
      <c r="I243" s="1085">
        <v>0</v>
      </c>
      <c r="J243" s="1085">
        <v>0</v>
      </c>
      <c r="K243" s="1085">
        <v>0</v>
      </c>
      <c r="L243" s="1085">
        <v>0</v>
      </c>
      <c r="M243" s="1094">
        <v>0</v>
      </c>
      <c r="N243" s="44"/>
      <c r="O243" s="44"/>
    </row>
    <row r="244" spans="1:15" ht="18.399999999999999" customHeight="1">
      <c r="A244" s="56"/>
      <c r="B244" s="52"/>
      <c r="C244" s="53" t="s">
        <v>4</v>
      </c>
      <c r="D244" s="62" t="s">
        <v>43</v>
      </c>
      <c r="E244" s="682">
        <v>177232159.76000002</v>
      </c>
      <c r="F244" s="1085">
        <v>168057040.22</v>
      </c>
      <c r="G244" s="1085"/>
      <c r="H244" s="1085">
        <v>56463.24</v>
      </c>
      <c r="I244" s="1085">
        <v>9118656.3000000007</v>
      </c>
      <c r="J244" s="1085">
        <v>0</v>
      </c>
      <c r="K244" s="1085">
        <v>0</v>
      </c>
      <c r="L244" s="1085">
        <v>0</v>
      </c>
      <c r="M244" s="1094">
        <v>0</v>
      </c>
      <c r="N244" s="44"/>
      <c r="O244" s="44"/>
    </row>
    <row r="245" spans="1:15" ht="18.399999999999999" customHeight="1">
      <c r="A245" s="56"/>
      <c r="B245" s="52"/>
      <c r="C245" s="53" t="s">
        <v>4</v>
      </c>
      <c r="D245" s="62" t="s">
        <v>44</v>
      </c>
      <c r="E245" s="174">
        <v>0.24097088718843987</v>
      </c>
      <c r="F245" s="174">
        <v>0.24190754239142326</v>
      </c>
      <c r="G245" s="174"/>
      <c r="H245" s="174">
        <v>0.60067276595744679</v>
      </c>
      <c r="I245" s="174">
        <v>0.23254759512394166</v>
      </c>
      <c r="J245" s="711">
        <v>0</v>
      </c>
      <c r="K245" s="174">
        <v>0</v>
      </c>
      <c r="L245" s="174">
        <v>0</v>
      </c>
      <c r="M245" s="274">
        <v>0</v>
      </c>
      <c r="N245" s="44"/>
      <c r="O245" s="44"/>
    </row>
    <row r="246" spans="1:15" ht="18.399999999999999" customHeight="1">
      <c r="A246" s="58"/>
      <c r="B246" s="59"/>
      <c r="C246" s="60" t="s">
        <v>4</v>
      </c>
      <c r="D246" s="64" t="s">
        <v>45</v>
      </c>
      <c r="E246" s="175">
        <v>0</v>
      </c>
      <c r="F246" s="175">
        <v>0</v>
      </c>
      <c r="G246" s="175"/>
      <c r="H246" s="175">
        <v>0</v>
      </c>
      <c r="I246" s="175">
        <v>0</v>
      </c>
      <c r="J246" s="175">
        <v>0</v>
      </c>
      <c r="K246" s="175">
        <v>0</v>
      </c>
      <c r="L246" s="175">
        <v>0</v>
      </c>
      <c r="M246" s="275">
        <v>0</v>
      </c>
      <c r="N246" s="44"/>
      <c r="O246" s="44"/>
    </row>
    <row r="247" spans="1:15" ht="18.399999999999999" customHeight="1">
      <c r="A247" s="51" t="s">
        <v>150</v>
      </c>
      <c r="B247" s="52" t="s">
        <v>47</v>
      </c>
      <c r="C247" s="53" t="s">
        <v>151</v>
      </c>
      <c r="D247" s="62" t="s">
        <v>41</v>
      </c>
      <c r="E247" s="682">
        <v>37236000</v>
      </c>
      <c r="F247" s="1085">
        <v>0</v>
      </c>
      <c r="G247" s="1091"/>
      <c r="H247" s="1085">
        <v>14000</v>
      </c>
      <c r="I247" s="1085">
        <v>31039000</v>
      </c>
      <c r="J247" s="1085">
        <v>350000</v>
      </c>
      <c r="K247" s="1085">
        <v>0</v>
      </c>
      <c r="L247" s="1085">
        <v>0</v>
      </c>
      <c r="M247" s="1094">
        <v>5833000</v>
      </c>
      <c r="N247" s="44"/>
      <c r="O247" s="44"/>
    </row>
    <row r="248" spans="1:15" ht="18.399999999999999" customHeight="1">
      <c r="A248" s="56"/>
      <c r="B248" s="52"/>
      <c r="C248" s="53" t="s">
        <v>4</v>
      </c>
      <c r="D248" s="62" t="s">
        <v>42</v>
      </c>
      <c r="E248" s="682">
        <v>0</v>
      </c>
      <c r="F248" s="1085">
        <v>0</v>
      </c>
      <c r="G248" s="1085"/>
      <c r="H248" s="1085">
        <v>0</v>
      </c>
      <c r="I248" s="1085">
        <v>0</v>
      </c>
      <c r="J248" s="1085">
        <v>0</v>
      </c>
      <c r="K248" s="1085">
        <v>0</v>
      </c>
      <c r="L248" s="1085">
        <v>0</v>
      </c>
      <c r="M248" s="1094">
        <v>0</v>
      </c>
      <c r="N248" s="44"/>
      <c r="O248" s="44"/>
    </row>
    <row r="249" spans="1:15" ht="18.399999999999999" customHeight="1">
      <c r="A249" s="56"/>
      <c r="B249" s="52"/>
      <c r="C249" s="53" t="s">
        <v>4</v>
      </c>
      <c r="D249" s="62" t="s">
        <v>43</v>
      </c>
      <c r="E249" s="682">
        <v>8672772.1500000022</v>
      </c>
      <c r="F249" s="1085">
        <v>0</v>
      </c>
      <c r="G249" s="1085"/>
      <c r="H249" s="1085">
        <v>3629.09</v>
      </c>
      <c r="I249" s="1085">
        <v>7620902.6700000018</v>
      </c>
      <c r="J249" s="1085">
        <v>0</v>
      </c>
      <c r="K249" s="1085">
        <v>0</v>
      </c>
      <c r="L249" s="1085">
        <v>0</v>
      </c>
      <c r="M249" s="1094">
        <v>1048240.39</v>
      </c>
      <c r="N249" s="44"/>
      <c r="O249" s="44"/>
    </row>
    <row r="250" spans="1:15" ht="18.399999999999999" customHeight="1">
      <c r="A250" s="56"/>
      <c r="B250" s="52"/>
      <c r="C250" s="53" t="s">
        <v>4</v>
      </c>
      <c r="D250" s="62" t="s">
        <v>44</v>
      </c>
      <c r="E250" s="174">
        <v>0.2329136359974219</v>
      </c>
      <c r="F250" s="174">
        <v>0</v>
      </c>
      <c r="G250" s="174"/>
      <c r="H250" s="174">
        <v>0.2592207142857143</v>
      </c>
      <c r="I250" s="174">
        <v>0.24552668159412358</v>
      </c>
      <c r="J250" s="174">
        <v>0</v>
      </c>
      <c r="K250" s="174">
        <v>0</v>
      </c>
      <c r="L250" s="174">
        <v>0</v>
      </c>
      <c r="M250" s="274">
        <v>0.17970862163552204</v>
      </c>
      <c r="N250" s="44"/>
      <c r="O250" s="44"/>
    </row>
    <row r="251" spans="1:15" ht="18.399999999999999" customHeight="1">
      <c r="A251" s="58"/>
      <c r="B251" s="59"/>
      <c r="C251" s="60" t="s">
        <v>4</v>
      </c>
      <c r="D251" s="64" t="s">
        <v>45</v>
      </c>
      <c r="E251" s="175">
        <v>0</v>
      </c>
      <c r="F251" s="175">
        <v>0</v>
      </c>
      <c r="G251" s="175"/>
      <c r="H251" s="175">
        <v>0</v>
      </c>
      <c r="I251" s="175">
        <v>0</v>
      </c>
      <c r="J251" s="175">
        <v>0</v>
      </c>
      <c r="K251" s="175">
        <v>0</v>
      </c>
      <c r="L251" s="175">
        <v>0</v>
      </c>
      <c r="M251" s="275">
        <v>0</v>
      </c>
      <c r="N251" s="44"/>
      <c r="O251" s="44"/>
    </row>
    <row r="252" spans="1:15" ht="18.399999999999999" customHeight="1">
      <c r="A252" s="51" t="s">
        <v>152</v>
      </c>
      <c r="B252" s="52" t="s">
        <v>47</v>
      </c>
      <c r="C252" s="53" t="s">
        <v>153</v>
      </c>
      <c r="D252" s="62" t="s">
        <v>41</v>
      </c>
      <c r="E252" s="682">
        <v>52988000</v>
      </c>
      <c r="F252" s="1085">
        <v>0</v>
      </c>
      <c r="G252" s="1091"/>
      <c r="H252" s="1085">
        <v>10000</v>
      </c>
      <c r="I252" s="1085">
        <v>52378000</v>
      </c>
      <c r="J252" s="1085">
        <v>600000</v>
      </c>
      <c r="K252" s="1085">
        <v>0</v>
      </c>
      <c r="L252" s="1085">
        <v>0</v>
      </c>
      <c r="M252" s="1094">
        <v>0</v>
      </c>
      <c r="N252" s="44"/>
      <c r="O252" s="44"/>
    </row>
    <row r="253" spans="1:15" ht="18.399999999999999" customHeight="1">
      <c r="A253" s="56"/>
      <c r="B253" s="52"/>
      <c r="C253" s="53" t="s">
        <v>4</v>
      </c>
      <c r="D253" s="62" t="s">
        <v>42</v>
      </c>
      <c r="E253" s="682">
        <v>0</v>
      </c>
      <c r="F253" s="1085">
        <v>0</v>
      </c>
      <c r="G253" s="1085"/>
      <c r="H253" s="1085">
        <v>0</v>
      </c>
      <c r="I253" s="1085">
        <v>0</v>
      </c>
      <c r="J253" s="1085">
        <v>0</v>
      </c>
      <c r="K253" s="1085">
        <v>0</v>
      </c>
      <c r="L253" s="1085">
        <v>0</v>
      </c>
      <c r="M253" s="1094">
        <v>0</v>
      </c>
      <c r="N253" s="44"/>
      <c r="O253" s="44"/>
    </row>
    <row r="254" spans="1:15" ht="18.399999999999999" customHeight="1">
      <c r="A254" s="56"/>
      <c r="B254" s="52"/>
      <c r="C254" s="53" t="s">
        <v>4</v>
      </c>
      <c r="D254" s="62" t="s">
        <v>43</v>
      </c>
      <c r="E254" s="682">
        <v>12277022.590000002</v>
      </c>
      <c r="F254" s="1085">
        <v>0</v>
      </c>
      <c r="G254" s="1085"/>
      <c r="H254" s="1085">
        <v>1729</v>
      </c>
      <c r="I254" s="1085">
        <v>12275293.590000002</v>
      </c>
      <c r="J254" s="1085">
        <v>0</v>
      </c>
      <c r="K254" s="1085">
        <v>0</v>
      </c>
      <c r="L254" s="1085">
        <v>0</v>
      </c>
      <c r="M254" s="1094">
        <v>0</v>
      </c>
      <c r="N254" s="44"/>
      <c r="O254" s="44"/>
    </row>
    <row r="255" spans="1:15" ht="18" customHeight="1">
      <c r="A255" s="56"/>
      <c r="B255" s="52"/>
      <c r="C255" s="53" t="s">
        <v>4</v>
      </c>
      <c r="D255" s="62" t="s">
        <v>44</v>
      </c>
      <c r="E255" s="174">
        <v>0.23169439476862688</v>
      </c>
      <c r="F255" s="174">
        <v>0</v>
      </c>
      <c r="G255" s="174"/>
      <c r="H255" s="174">
        <v>0.1729</v>
      </c>
      <c r="I255" s="174">
        <v>0.2343597233571347</v>
      </c>
      <c r="J255" s="174">
        <v>0</v>
      </c>
      <c r="K255" s="174">
        <v>0</v>
      </c>
      <c r="L255" s="174">
        <v>0</v>
      </c>
      <c r="M255" s="274">
        <v>0</v>
      </c>
      <c r="N255" s="44"/>
      <c r="O255" s="44"/>
    </row>
    <row r="256" spans="1:15" ht="18.399999999999999" customHeight="1">
      <c r="A256" s="58"/>
      <c r="B256" s="59"/>
      <c r="C256" s="60" t="s">
        <v>4</v>
      </c>
      <c r="D256" s="61" t="s">
        <v>45</v>
      </c>
      <c r="E256" s="276">
        <v>0</v>
      </c>
      <c r="F256" s="175">
        <v>0</v>
      </c>
      <c r="G256" s="175"/>
      <c r="H256" s="175">
        <v>0</v>
      </c>
      <c r="I256" s="175">
        <v>0</v>
      </c>
      <c r="J256" s="175">
        <v>0</v>
      </c>
      <c r="K256" s="175">
        <v>0</v>
      </c>
      <c r="L256" s="175">
        <v>0</v>
      </c>
      <c r="M256" s="275">
        <v>0</v>
      </c>
      <c r="N256" s="44"/>
      <c r="O256" s="44"/>
    </row>
    <row r="257" spans="1:15" ht="18.399999999999999" customHeight="1">
      <c r="A257" s="51" t="s">
        <v>752</v>
      </c>
      <c r="B257" s="52" t="s">
        <v>47</v>
      </c>
      <c r="C257" s="53" t="s">
        <v>754</v>
      </c>
      <c r="D257" s="62" t="s">
        <v>41</v>
      </c>
      <c r="E257" s="682">
        <v>0</v>
      </c>
      <c r="F257" s="1085">
        <v>0</v>
      </c>
      <c r="G257" s="1091"/>
      <c r="H257" s="1085">
        <v>0</v>
      </c>
      <c r="I257" s="1085">
        <v>0</v>
      </c>
      <c r="J257" s="1085">
        <v>0</v>
      </c>
      <c r="K257" s="1085">
        <v>0</v>
      </c>
      <c r="L257" s="1085">
        <v>0</v>
      </c>
      <c r="M257" s="1094">
        <v>0</v>
      </c>
      <c r="N257" s="44"/>
      <c r="O257" s="44"/>
    </row>
    <row r="258" spans="1:15" ht="18.399999999999999" customHeight="1">
      <c r="A258" s="56"/>
      <c r="B258" s="52"/>
      <c r="C258" s="53" t="s">
        <v>4</v>
      </c>
      <c r="D258" s="62" t="s">
        <v>42</v>
      </c>
      <c r="E258" s="682">
        <v>0</v>
      </c>
      <c r="F258" s="1085">
        <v>0</v>
      </c>
      <c r="G258" s="1085"/>
      <c r="H258" s="1085">
        <v>0</v>
      </c>
      <c r="I258" s="1085">
        <v>0</v>
      </c>
      <c r="J258" s="1085">
        <v>0</v>
      </c>
      <c r="K258" s="1085">
        <v>0</v>
      </c>
      <c r="L258" s="1085">
        <v>0</v>
      </c>
      <c r="M258" s="1094">
        <v>0</v>
      </c>
      <c r="N258" s="44"/>
      <c r="O258" s="44"/>
    </row>
    <row r="259" spans="1:15" ht="18.399999999999999" customHeight="1">
      <c r="A259" s="56"/>
      <c r="B259" s="52"/>
      <c r="C259" s="53" t="s">
        <v>4</v>
      </c>
      <c r="D259" s="62" t="s">
        <v>43</v>
      </c>
      <c r="E259" s="682">
        <v>0</v>
      </c>
      <c r="F259" s="1085">
        <v>0</v>
      </c>
      <c r="G259" s="1085"/>
      <c r="H259" s="1085">
        <v>0</v>
      </c>
      <c r="I259" s="1085">
        <v>-334363.08999999985</v>
      </c>
      <c r="J259" s="1085">
        <v>0</v>
      </c>
      <c r="K259" s="1085">
        <v>0</v>
      </c>
      <c r="L259" s="1085">
        <v>0</v>
      </c>
      <c r="M259" s="1094">
        <v>334363.09000000008</v>
      </c>
      <c r="N259" s="44"/>
      <c r="O259" s="44"/>
    </row>
    <row r="260" spans="1:15" ht="18.399999999999999" customHeight="1">
      <c r="A260" s="56"/>
      <c r="B260" s="52"/>
      <c r="C260" s="53" t="s">
        <v>4</v>
      </c>
      <c r="D260" s="62" t="s">
        <v>44</v>
      </c>
      <c r="E260" s="174">
        <v>0</v>
      </c>
      <c r="F260" s="174">
        <v>0</v>
      </c>
      <c r="G260" s="174"/>
      <c r="H260" s="174">
        <v>0</v>
      </c>
      <c r="I260" s="174">
        <v>0</v>
      </c>
      <c r="J260" s="174">
        <v>0</v>
      </c>
      <c r="K260" s="174">
        <v>0</v>
      </c>
      <c r="L260" s="174">
        <v>0</v>
      </c>
      <c r="M260" s="274">
        <v>0</v>
      </c>
      <c r="N260" s="44"/>
      <c r="O260" s="44"/>
    </row>
    <row r="261" spans="1:15" ht="18.399999999999999" customHeight="1">
      <c r="A261" s="58"/>
      <c r="B261" s="59"/>
      <c r="C261" s="60" t="s">
        <v>4</v>
      </c>
      <c r="D261" s="61" t="s">
        <v>45</v>
      </c>
      <c r="E261" s="276">
        <v>0</v>
      </c>
      <c r="F261" s="175">
        <v>0</v>
      </c>
      <c r="G261" s="175"/>
      <c r="H261" s="175">
        <v>0</v>
      </c>
      <c r="I261" s="175">
        <v>0</v>
      </c>
      <c r="J261" s="175">
        <v>0</v>
      </c>
      <c r="K261" s="175">
        <v>0</v>
      </c>
      <c r="L261" s="175">
        <v>0</v>
      </c>
      <c r="M261" s="275">
        <v>0</v>
      </c>
      <c r="N261" s="44"/>
      <c r="O261" s="44"/>
    </row>
    <row r="262" spans="1:15" ht="18.399999999999999" customHeight="1">
      <c r="A262" s="51" t="s">
        <v>154</v>
      </c>
      <c r="B262" s="52" t="s">
        <v>47</v>
      </c>
      <c r="C262" s="53" t="s">
        <v>155</v>
      </c>
      <c r="D262" s="54" t="s">
        <v>41</v>
      </c>
      <c r="E262" s="682">
        <v>16864000</v>
      </c>
      <c r="F262" s="1085">
        <v>0</v>
      </c>
      <c r="G262" s="1091"/>
      <c r="H262" s="1085">
        <v>3893000</v>
      </c>
      <c r="I262" s="1085">
        <v>12461000</v>
      </c>
      <c r="J262" s="1085">
        <v>510000</v>
      </c>
      <c r="K262" s="1085">
        <v>0</v>
      </c>
      <c r="L262" s="1085">
        <v>0</v>
      </c>
      <c r="M262" s="1094">
        <v>0</v>
      </c>
      <c r="N262" s="44"/>
      <c r="O262" s="44"/>
    </row>
    <row r="263" spans="1:15" ht="18.399999999999999" customHeight="1">
      <c r="A263" s="56"/>
      <c r="B263" s="52"/>
      <c r="C263" s="53" t="s">
        <v>4</v>
      </c>
      <c r="D263" s="62" t="s">
        <v>42</v>
      </c>
      <c r="E263" s="682">
        <v>0</v>
      </c>
      <c r="F263" s="1085">
        <v>0</v>
      </c>
      <c r="G263" s="1085"/>
      <c r="H263" s="1085">
        <v>0</v>
      </c>
      <c r="I263" s="1085">
        <v>0</v>
      </c>
      <c r="J263" s="1085">
        <v>0</v>
      </c>
      <c r="K263" s="1085">
        <v>0</v>
      </c>
      <c r="L263" s="1085">
        <v>0</v>
      </c>
      <c r="M263" s="1094">
        <v>0</v>
      </c>
      <c r="N263" s="44"/>
      <c r="O263" s="44"/>
    </row>
    <row r="264" spans="1:15" ht="18.399999999999999" customHeight="1">
      <c r="A264" s="56"/>
      <c r="B264" s="52"/>
      <c r="C264" s="53" t="s">
        <v>4</v>
      </c>
      <c r="D264" s="62" t="s">
        <v>43</v>
      </c>
      <c r="E264" s="682">
        <v>3580188.21</v>
      </c>
      <c r="F264" s="1085">
        <v>0</v>
      </c>
      <c r="G264" s="1085"/>
      <c r="H264" s="1085">
        <v>682134.41</v>
      </c>
      <c r="I264" s="1085">
        <v>2898053.8</v>
      </c>
      <c r="J264" s="1085">
        <v>0</v>
      </c>
      <c r="K264" s="1085">
        <v>0</v>
      </c>
      <c r="L264" s="1085">
        <v>0</v>
      </c>
      <c r="M264" s="1094">
        <v>0</v>
      </c>
      <c r="N264" s="44"/>
      <c r="O264" s="44"/>
    </row>
    <row r="265" spans="1:15" ht="18.399999999999999" customHeight="1">
      <c r="A265" s="56"/>
      <c r="B265" s="52"/>
      <c r="C265" s="53" t="s">
        <v>4</v>
      </c>
      <c r="D265" s="62" t="s">
        <v>44</v>
      </c>
      <c r="E265" s="174">
        <v>0.21229768797438331</v>
      </c>
      <c r="F265" s="174">
        <v>0</v>
      </c>
      <c r="G265" s="174"/>
      <c r="H265" s="174">
        <v>0.17522075777035706</v>
      </c>
      <c r="I265" s="174">
        <v>0.23256992215713024</v>
      </c>
      <c r="J265" s="174">
        <v>0</v>
      </c>
      <c r="K265" s="174">
        <v>0</v>
      </c>
      <c r="L265" s="174">
        <v>0</v>
      </c>
      <c r="M265" s="274">
        <v>0</v>
      </c>
      <c r="N265" s="44"/>
      <c r="O265" s="44"/>
    </row>
    <row r="266" spans="1:15" ht="18.399999999999999" customHeight="1">
      <c r="A266" s="58"/>
      <c r="B266" s="59"/>
      <c r="C266" s="60" t="s">
        <v>4</v>
      </c>
      <c r="D266" s="64" t="s">
        <v>45</v>
      </c>
      <c r="E266" s="175">
        <v>0</v>
      </c>
      <c r="F266" s="175">
        <v>0</v>
      </c>
      <c r="G266" s="175"/>
      <c r="H266" s="175">
        <v>0</v>
      </c>
      <c r="I266" s="175">
        <v>0</v>
      </c>
      <c r="J266" s="175">
        <v>0</v>
      </c>
      <c r="K266" s="175">
        <v>0</v>
      </c>
      <c r="L266" s="175">
        <v>0</v>
      </c>
      <c r="M266" s="275">
        <v>0</v>
      </c>
      <c r="N266" s="44"/>
      <c r="O266" s="44"/>
    </row>
    <row r="267" spans="1:15" ht="18.399999999999999" customHeight="1">
      <c r="A267" s="51" t="s">
        <v>156</v>
      </c>
      <c r="B267" s="52" t="s">
        <v>47</v>
      </c>
      <c r="C267" s="53" t="s">
        <v>157</v>
      </c>
      <c r="D267" s="62" t="s">
        <v>41</v>
      </c>
      <c r="E267" s="682">
        <v>102511000</v>
      </c>
      <c r="F267" s="1085">
        <v>2675000</v>
      </c>
      <c r="G267" s="1091"/>
      <c r="H267" s="1085">
        <v>477000</v>
      </c>
      <c r="I267" s="1085">
        <v>89105000</v>
      </c>
      <c r="J267" s="1085">
        <v>5500000</v>
      </c>
      <c r="K267" s="1085">
        <v>0</v>
      </c>
      <c r="L267" s="1085">
        <v>0</v>
      </c>
      <c r="M267" s="1094">
        <v>4754000</v>
      </c>
    </row>
    <row r="268" spans="1:15" ht="18.399999999999999" customHeight="1">
      <c r="A268" s="56"/>
      <c r="B268" s="52"/>
      <c r="C268" s="53" t="s">
        <v>158</v>
      </c>
      <c r="D268" s="62" t="s">
        <v>42</v>
      </c>
      <c r="E268" s="682">
        <v>0</v>
      </c>
      <c r="F268" s="1085">
        <v>0</v>
      </c>
      <c r="G268" s="1085"/>
      <c r="H268" s="1085">
        <v>0</v>
      </c>
      <c r="I268" s="1085">
        <v>0</v>
      </c>
      <c r="J268" s="1085">
        <v>0</v>
      </c>
      <c r="K268" s="1085">
        <v>0</v>
      </c>
      <c r="L268" s="1085">
        <v>0</v>
      </c>
      <c r="M268" s="1094">
        <v>0</v>
      </c>
    </row>
    <row r="269" spans="1:15" ht="18.399999999999999" customHeight="1">
      <c r="A269" s="56"/>
      <c r="B269" s="52"/>
      <c r="C269" s="53" t="s">
        <v>4</v>
      </c>
      <c r="D269" s="62" t="s">
        <v>43</v>
      </c>
      <c r="E269" s="682">
        <v>19728210.680000003</v>
      </c>
      <c r="F269" s="1085">
        <v>1450000</v>
      </c>
      <c r="G269" s="1085"/>
      <c r="H269" s="1085">
        <v>103719.70000000001</v>
      </c>
      <c r="I269" s="1085">
        <v>16211279.020000001</v>
      </c>
      <c r="J269" s="1085">
        <v>744389.67</v>
      </c>
      <c r="K269" s="1085">
        <v>0</v>
      </c>
      <c r="L269" s="1085">
        <v>0</v>
      </c>
      <c r="M269" s="1094">
        <v>1218822.29</v>
      </c>
    </row>
    <row r="270" spans="1:15" ht="18.399999999999999" customHeight="1">
      <c r="A270" s="56"/>
      <c r="B270" s="52"/>
      <c r="C270" s="53" t="s">
        <v>4</v>
      </c>
      <c r="D270" s="62" t="s">
        <v>44</v>
      </c>
      <c r="E270" s="174">
        <v>0.19244969495956535</v>
      </c>
      <c r="F270" s="174">
        <v>0.54205607476635509</v>
      </c>
      <c r="G270" s="174"/>
      <c r="H270" s="174">
        <v>0.21744171907756815</v>
      </c>
      <c r="I270" s="174">
        <v>0.181934560574603</v>
      </c>
      <c r="J270" s="174">
        <v>0.13534357636363636</v>
      </c>
      <c r="K270" s="174">
        <v>0</v>
      </c>
      <c r="L270" s="174">
        <v>0</v>
      </c>
      <c r="M270" s="274">
        <v>0.25637826882625159</v>
      </c>
    </row>
    <row r="271" spans="1:15" ht="18.399999999999999" customHeight="1">
      <c r="A271" s="58"/>
      <c r="B271" s="59"/>
      <c r="C271" s="60" t="s">
        <v>4</v>
      </c>
      <c r="D271" s="64" t="s">
        <v>45</v>
      </c>
      <c r="E271" s="175">
        <v>0</v>
      </c>
      <c r="F271" s="175">
        <v>0</v>
      </c>
      <c r="G271" s="175"/>
      <c r="H271" s="175">
        <v>0</v>
      </c>
      <c r="I271" s="175">
        <v>0</v>
      </c>
      <c r="J271" s="175">
        <v>0</v>
      </c>
      <c r="K271" s="175">
        <v>0</v>
      </c>
      <c r="L271" s="175">
        <v>0</v>
      </c>
      <c r="M271" s="275">
        <v>0</v>
      </c>
    </row>
    <row r="272" spans="1:15" ht="18.399999999999999" customHeight="1">
      <c r="A272" s="51" t="s">
        <v>159</v>
      </c>
      <c r="B272" s="52" t="s">
        <v>47</v>
      </c>
      <c r="C272" s="53" t="s">
        <v>160</v>
      </c>
      <c r="D272" s="62" t="s">
        <v>41</v>
      </c>
      <c r="E272" s="682">
        <v>55015000</v>
      </c>
      <c r="F272" s="1085">
        <v>2900000</v>
      </c>
      <c r="G272" s="1091"/>
      <c r="H272" s="1085">
        <v>29160000</v>
      </c>
      <c r="I272" s="1085">
        <v>22601000</v>
      </c>
      <c r="J272" s="1085">
        <v>354000</v>
      </c>
      <c r="K272" s="1085">
        <v>0</v>
      </c>
      <c r="L272" s="1085">
        <v>0</v>
      </c>
      <c r="M272" s="1094">
        <v>0</v>
      </c>
    </row>
    <row r="273" spans="1:13" ht="18.399999999999999" customHeight="1">
      <c r="A273" s="56"/>
      <c r="B273" s="52"/>
      <c r="C273" s="53" t="s">
        <v>161</v>
      </c>
      <c r="D273" s="62" t="s">
        <v>42</v>
      </c>
      <c r="E273" s="682">
        <v>0</v>
      </c>
      <c r="F273" s="1085">
        <v>0</v>
      </c>
      <c r="G273" s="1085"/>
      <c r="H273" s="1085">
        <v>0</v>
      </c>
      <c r="I273" s="1085">
        <v>0</v>
      </c>
      <c r="J273" s="1085">
        <v>0</v>
      </c>
      <c r="K273" s="1085">
        <v>0</v>
      </c>
      <c r="L273" s="1085">
        <v>0</v>
      </c>
      <c r="M273" s="1094">
        <v>0</v>
      </c>
    </row>
    <row r="274" spans="1:13" ht="18.399999999999999" customHeight="1">
      <c r="A274" s="56"/>
      <c r="B274" s="52"/>
      <c r="C274" s="53" t="s">
        <v>4</v>
      </c>
      <c r="D274" s="62" t="s">
        <v>43</v>
      </c>
      <c r="E274" s="682">
        <v>33915892.369999997</v>
      </c>
      <c r="F274" s="1085">
        <v>300000</v>
      </c>
      <c r="G274" s="1085"/>
      <c r="H274" s="1085">
        <v>27920128.109999999</v>
      </c>
      <c r="I274" s="1085">
        <v>5543375.3600000003</v>
      </c>
      <c r="J274" s="1085">
        <v>152388.9</v>
      </c>
      <c r="K274" s="1085">
        <v>0</v>
      </c>
      <c r="L274" s="1085">
        <v>0</v>
      </c>
      <c r="M274" s="1094">
        <v>0</v>
      </c>
    </row>
    <row r="275" spans="1:13" ht="18.399999999999999" customHeight="1">
      <c r="A275" s="56"/>
      <c r="B275" s="52"/>
      <c r="C275" s="53" t="s">
        <v>4</v>
      </c>
      <c r="D275" s="62" t="s">
        <v>44</v>
      </c>
      <c r="E275" s="174">
        <v>0.61648445642097605</v>
      </c>
      <c r="F275" s="174">
        <v>0.10344827586206896</v>
      </c>
      <c r="G275" s="174"/>
      <c r="H275" s="174">
        <v>0.95748038786008227</v>
      </c>
      <c r="I275" s="174">
        <v>0.24527124286535995</v>
      </c>
      <c r="J275" s="174">
        <v>0.43047711864406779</v>
      </c>
      <c r="K275" s="174">
        <v>0</v>
      </c>
      <c r="L275" s="174">
        <v>0</v>
      </c>
      <c r="M275" s="274">
        <v>0</v>
      </c>
    </row>
    <row r="276" spans="1:13" ht="18.399999999999999" customHeight="1">
      <c r="A276" s="58"/>
      <c r="B276" s="59"/>
      <c r="C276" s="60" t="s">
        <v>4</v>
      </c>
      <c r="D276" s="64" t="s">
        <v>45</v>
      </c>
      <c r="E276" s="175">
        <v>0</v>
      </c>
      <c r="F276" s="175">
        <v>0</v>
      </c>
      <c r="G276" s="175"/>
      <c r="H276" s="175">
        <v>0</v>
      </c>
      <c r="I276" s="175">
        <v>0</v>
      </c>
      <c r="J276" s="175">
        <v>0</v>
      </c>
      <c r="K276" s="175">
        <v>0</v>
      </c>
      <c r="L276" s="175">
        <v>0</v>
      </c>
      <c r="M276" s="275">
        <v>0</v>
      </c>
    </row>
    <row r="277" spans="1:13" ht="18.399999999999999" customHeight="1">
      <c r="A277" s="51" t="s">
        <v>162</v>
      </c>
      <c r="B277" s="52" t="s">
        <v>47</v>
      </c>
      <c r="C277" s="53" t="s">
        <v>163</v>
      </c>
      <c r="D277" s="62" t="s">
        <v>41</v>
      </c>
      <c r="E277" s="682">
        <v>212984000</v>
      </c>
      <c r="F277" s="1085">
        <v>0</v>
      </c>
      <c r="G277" s="1091"/>
      <c r="H277" s="1085">
        <v>2673000</v>
      </c>
      <c r="I277" s="1085">
        <v>192384000</v>
      </c>
      <c r="J277" s="1085">
        <v>17927000</v>
      </c>
      <c r="K277" s="1085">
        <v>0</v>
      </c>
      <c r="L277" s="1085">
        <v>0</v>
      </c>
      <c r="M277" s="1094">
        <v>0</v>
      </c>
    </row>
    <row r="278" spans="1:13" ht="18.399999999999999" customHeight="1">
      <c r="A278" s="56"/>
      <c r="B278" s="52"/>
      <c r="C278" s="53" t="s">
        <v>4</v>
      </c>
      <c r="D278" s="62" t="s">
        <v>42</v>
      </c>
      <c r="E278" s="682">
        <v>0</v>
      </c>
      <c r="F278" s="1085">
        <v>0</v>
      </c>
      <c r="G278" s="1085"/>
      <c r="H278" s="1085">
        <v>0</v>
      </c>
      <c r="I278" s="1085">
        <v>0</v>
      </c>
      <c r="J278" s="1085">
        <v>0</v>
      </c>
      <c r="K278" s="1085">
        <v>0</v>
      </c>
      <c r="L278" s="1085">
        <v>0</v>
      </c>
      <c r="M278" s="1094">
        <v>0</v>
      </c>
    </row>
    <row r="279" spans="1:13" ht="18.399999999999999" customHeight="1">
      <c r="A279" s="56"/>
      <c r="B279" s="52"/>
      <c r="C279" s="53" t="s">
        <v>4</v>
      </c>
      <c r="D279" s="62" t="s">
        <v>43</v>
      </c>
      <c r="E279" s="682">
        <v>52012872.630000018</v>
      </c>
      <c r="F279" s="1085">
        <v>0</v>
      </c>
      <c r="G279" s="1085"/>
      <c r="H279" s="1085">
        <v>707617.69000000006</v>
      </c>
      <c r="I279" s="1085">
        <v>50682118.290000021</v>
      </c>
      <c r="J279" s="1085">
        <v>623136.65</v>
      </c>
      <c r="K279" s="1085">
        <v>0</v>
      </c>
      <c r="L279" s="1085">
        <v>0</v>
      </c>
      <c r="M279" s="1094">
        <v>0</v>
      </c>
    </row>
    <row r="280" spans="1:13" ht="18.399999999999999" customHeight="1">
      <c r="A280" s="56"/>
      <c r="B280" s="52"/>
      <c r="C280" s="53" t="s">
        <v>4</v>
      </c>
      <c r="D280" s="62" t="s">
        <v>44</v>
      </c>
      <c r="E280" s="174">
        <v>0.24421023471246675</v>
      </c>
      <c r="F280" s="174">
        <v>0</v>
      </c>
      <c r="G280" s="174"/>
      <c r="H280" s="174">
        <v>0.26472790497568277</v>
      </c>
      <c r="I280" s="174">
        <v>0.26344248113148716</v>
      </c>
      <c r="J280" s="174">
        <v>3.4759672560941597E-2</v>
      </c>
      <c r="K280" s="174">
        <v>0</v>
      </c>
      <c r="L280" s="174">
        <v>0</v>
      </c>
      <c r="M280" s="274">
        <v>0</v>
      </c>
    </row>
    <row r="281" spans="1:13" ht="18.399999999999999" customHeight="1">
      <c r="A281" s="58"/>
      <c r="B281" s="59"/>
      <c r="C281" s="60" t="s">
        <v>4</v>
      </c>
      <c r="D281" s="64" t="s">
        <v>45</v>
      </c>
      <c r="E281" s="175">
        <v>0</v>
      </c>
      <c r="F281" s="175">
        <v>0</v>
      </c>
      <c r="G281" s="175"/>
      <c r="H281" s="175">
        <v>0</v>
      </c>
      <c r="I281" s="175">
        <v>0</v>
      </c>
      <c r="J281" s="175">
        <v>0</v>
      </c>
      <c r="K281" s="175">
        <v>0</v>
      </c>
      <c r="L281" s="175">
        <v>0</v>
      </c>
      <c r="M281" s="275">
        <v>0</v>
      </c>
    </row>
    <row r="282" spans="1:13" ht="18.399999999999999" customHeight="1">
      <c r="A282" s="51" t="s">
        <v>164</v>
      </c>
      <c r="B282" s="52" t="s">
        <v>47</v>
      </c>
      <c r="C282" s="53" t="s">
        <v>165</v>
      </c>
      <c r="D282" s="62" t="s">
        <v>41</v>
      </c>
      <c r="E282" s="682">
        <v>643806000</v>
      </c>
      <c r="F282" s="1085">
        <v>0</v>
      </c>
      <c r="G282" s="1091"/>
      <c r="H282" s="1085">
        <v>16636000</v>
      </c>
      <c r="I282" s="1085">
        <v>611257000</v>
      </c>
      <c r="J282" s="1085">
        <v>14659000</v>
      </c>
      <c r="K282" s="1085">
        <v>0</v>
      </c>
      <c r="L282" s="1085">
        <v>0</v>
      </c>
      <c r="M282" s="1094">
        <v>1254000</v>
      </c>
    </row>
    <row r="283" spans="1:13" ht="18.399999999999999" customHeight="1">
      <c r="A283" s="56"/>
      <c r="B283" s="52"/>
      <c r="C283" s="53" t="s">
        <v>166</v>
      </c>
      <c r="D283" s="62" t="s">
        <v>42</v>
      </c>
      <c r="E283" s="682">
        <v>0</v>
      </c>
      <c r="F283" s="1085">
        <v>0</v>
      </c>
      <c r="G283" s="1085"/>
      <c r="H283" s="1085">
        <v>0</v>
      </c>
      <c r="I283" s="1085">
        <v>0</v>
      </c>
      <c r="J283" s="1085">
        <v>0</v>
      </c>
      <c r="K283" s="1085">
        <v>0</v>
      </c>
      <c r="L283" s="1085">
        <v>0</v>
      </c>
      <c r="M283" s="1094">
        <v>0</v>
      </c>
    </row>
    <row r="284" spans="1:13" ht="18.399999999999999" customHeight="1">
      <c r="A284" s="56"/>
      <c r="B284" s="52"/>
      <c r="C284" s="53" t="s">
        <v>4</v>
      </c>
      <c r="D284" s="62" t="s">
        <v>43</v>
      </c>
      <c r="E284" s="682">
        <v>162612083.50999999</v>
      </c>
      <c r="F284" s="1085">
        <v>0</v>
      </c>
      <c r="G284" s="1085"/>
      <c r="H284" s="1085">
        <v>2934342.8699999996</v>
      </c>
      <c r="I284" s="1085">
        <v>157406408.57999998</v>
      </c>
      <c r="J284" s="1085">
        <v>2094907.1199999999</v>
      </c>
      <c r="K284" s="1085">
        <v>0</v>
      </c>
      <c r="L284" s="1085">
        <v>0</v>
      </c>
      <c r="M284" s="1094">
        <v>176424.94</v>
      </c>
    </row>
    <row r="285" spans="1:13" ht="18.399999999999999" customHeight="1">
      <c r="A285" s="56"/>
      <c r="B285" s="52"/>
      <c r="C285" s="53" t="s">
        <v>4</v>
      </c>
      <c r="D285" s="62" t="s">
        <v>44</v>
      </c>
      <c r="E285" s="174">
        <v>0.25257932282395629</v>
      </c>
      <c r="F285" s="174">
        <v>0</v>
      </c>
      <c r="G285" s="174"/>
      <c r="H285" s="174">
        <v>0.17638512082231303</v>
      </c>
      <c r="I285" s="174">
        <v>0.25751264783879774</v>
      </c>
      <c r="J285" s="174">
        <v>0.14290927894126473</v>
      </c>
      <c r="K285" s="174">
        <v>0</v>
      </c>
      <c r="L285" s="174">
        <v>0</v>
      </c>
      <c r="M285" s="274">
        <v>0.14068974481658691</v>
      </c>
    </row>
    <row r="286" spans="1:13" ht="18.399999999999999" customHeight="1">
      <c r="A286" s="58"/>
      <c r="B286" s="59"/>
      <c r="C286" s="60" t="s">
        <v>4</v>
      </c>
      <c r="D286" s="64" t="s">
        <v>45</v>
      </c>
      <c r="E286" s="175">
        <v>0</v>
      </c>
      <c r="F286" s="175">
        <v>0</v>
      </c>
      <c r="G286" s="175"/>
      <c r="H286" s="175">
        <v>0</v>
      </c>
      <c r="I286" s="175">
        <v>0</v>
      </c>
      <c r="J286" s="175">
        <v>0</v>
      </c>
      <c r="K286" s="175">
        <v>0</v>
      </c>
      <c r="L286" s="175">
        <v>0</v>
      </c>
      <c r="M286" s="275">
        <v>0</v>
      </c>
    </row>
    <row r="287" spans="1:13" ht="18.399999999999999" customHeight="1">
      <c r="A287" s="51" t="s">
        <v>167</v>
      </c>
      <c r="B287" s="52" t="s">
        <v>47</v>
      </c>
      <c r="C287" s="53" t="s">
        <v>168</v>
      </c>
      <c r="D287" s="62" t="s">
        <v>41</v>
      </c>
      <c r="E287" s="682">
        <v>659808000</v>
      </c>
      <c r="F287" s="1085">
        <v>70509000</v>
      </c>
      <c r="G287" s="1091"/>
      <c r="H287" s="1085">
        <v>1344000</v>
      </c>
      <c r="I287" s="1085">
        <v>546438000</v>
      </c>
      <c r="J287" s="1085">
        <v>8018000</v>
      </c>
      <c r="K287" s="1085">
        <v>0</v>
      </c>
      <c r="L287" s="1085">
        <v>0</v>
      </c>
      <c r="M287" s="1094">
        <v>33499000</v>
      </c>
    </row>
    <row r="288" spans="1:13" ht="18.399999999999999" customHeight="1">
      <c r="A288" s="56"/>
      <c r="B288" s="52"/>
      <c r="C288" s="53" t="s">
        <v>4</v>
      </c>
      <c r="D288" s="62" t="s">
        <v>42</v>
      </c>
      <c r="E288" s="682">
        <v>0</v>
      </c>
      <c r="F288" s="1085">
        <v>0</v>
      </c>
      <c r="G288" s="1085"/>
      <c r="H288" s="1085">
        <v>0</v>
      </c>
      <c r="I288" s="1085">
        <v>0</v>
      </c>
      <c r="J288" s="1085">
        <v>0</v>
      </c>
      <c r="K288" s="1085">
        <v>0</v>
      </c>
      <c r="L288" s="1085">
        <v>0</v>
      </c>
      <c r="M288" s="1094">
        <v>0</v>
      </c>
    </row>
    <row r="289" spans="1:13" ht="18.399999999999999" customHeight="1">
      <c r="A289" s="56"/>
      <c r="B289" s="52"/>
      <c r="C289" s="53" t="s">
        <v>4</v>
      </c>
      <c r="D289" s="62" t="s">
        <v>43</v>
      </c>
      <c r="E289" s="682">
        <v>118291516.69999999</v>
      </c>
      <c r="F289" s="1085">
        <v>353355</v>
      </c>
      <c r="G289" s="1085"/>
      <c r="H289" s="1085">
        <v>264226.15999999997</v>
      </c>
      <c r="I289" s="1085">
        <v>115329629.84</v>
      </c>
      <c r="J289" s="1085">
        <v>62306.99</v>
      </c>
      <c r="K289" s="1085">
        <v>0</v>
      </c>
      <c r="L289" s="1085">
        <v>0</v>
      </c>
      <c r="M289" s="1094">
        <v>2281998.7100000004</v>
      </c>
    </row>
    <row r="290" spans="1:13" ht="18.399999999999999" customHeight="1">
      <c r="A290" s="56"/>
      <c r="B290" s="52"/>
      <c r="C290" s="53" t="s">
        <v>4</v>
      </c>
      <c r="D290" s="62" t="s">
        <v>44</v>
      </c>
      <c r="E290" s="174">
        <v>0.17928172544134049</v>
      </c>
      <c r="F290" s="174">
        <v>5.0114878951623195E-3</v>
      </c>
      <c r="G290" s="174"/>
      <c r="H290" s="174">
        <v>0.19659684523809523</v>
      </c>
      <c r="I290" s="174">
        <v>0.21105711872161162</v>
      </c>
      <c r="J290" s="174">
        <v>7.7708892491893241E-3</v>
      </c>
      <c r="K290" s="174">
        <v>0</v>
      </c>
      <c r="L290" s="174">
        <v>0</v>
      </c>
      <c r="M290" s="274">
        <v>6.8121397952177684E-2</v>
      </c>
    </row>
    <row r="291" spans="1:13" ht="18.399999999999999" customHeight="1">
      <c r="A291" s="58"/>
      <c r="B291" s="59"/>
      <c r="C291" s="60" t="s">
        <v>4</v>
      </c>
      <c r="D291" s="61" t="s">
        <v>45</v>
      </c>
      <c r="E291" s="276">
        <v>0</v>
      </c>
      <c r="F291" s="175">
        <v>0</v>
      </c>
      <c r="G291" s="175"/>
      <c r="H291" s="175">
        <v>0</v>
      </c>
      <c r="I291" s="175">
        <v>0</v>
      </c>
      <c r="J291" s="175">
        <v>0</v>
      </c>
      <c r="K291" s="175">
        <v>0</v>
      </c>
      <c r="L291" s="175">
        <v>0</v>
      </c>
      <c r="M291" s="275">
        <v>0</v>
      </c>
    </row>
    <row r="292" spans="1:13" ht="18.399999999999999" customHeight="1">
      <c r="A292" s="51" t="s">
        <v>169</v>
      </c>
      <c r="B292" s="52" t="s">
        <v>47</v>
      </c>
      <c r="C292" s="53" t="s">
        <v>170</v>
      </c>
      <c r="D292" s="54" t="s">
        <v>41</v>
      </c>
      <c r="E292" s="683">
        <v>271787000</v>
      </c>
      <c r="F292" s="1085">
        <v>0</v>
      </c>
      <c r="G292" s="1091"/>
      <c r="H292" s="1085">
        <v>3943000</v>
      </c>
      <c r="I292" s="1085">
        <v>240111000</v>
      </c>
      <c r="J292" s="1085">
        <v>27733000</v>
      </c>
      <c r="K292" s="1085">
        <v>0</v>
      </c>
      <c r="L292" s="1085">
        <v>0</v>
      </c>
      <c r="M292" s="1094">
        <v>0</v>
      </c>
    </row>
    <row r="293" spans="1:13" ht="18.399999999999999" customHeight="1">
      <c r="A293" s="56"/>
      <c r="B293" s="52"/>
      <c r="C293" s="53" t="s">
        <v>4</v>
      </c>
      <c r="D293" s="62" t="s">
        <v>42</v>
      </c>
      <c r="E293" s="682">
        <v>0</v>
      </c>
      <c r="F293" s="1085">
        <v>0</v>
      </c>
      <c r="G293" s="1085"/>
      <c r="H293" s="1085">
        <v>0</v>
      </c>
      <c r="I293" s="1085">
        <v>0</v>
      </c>
      <c r="J293" s="1085">
        <v>0</v>
      </c>
      <c r="K293" s="1085">
        <v>0</v>
      </c>
      <c r="L293" s="1085">
        <v>0</v>
      </c>
      <c r="M293" s="1094">
        <v>0</v>
      </c>
    </row>
    <row r="294" spans="1:13" ht="18.399999999999999" customHeight="1">
      <c r="A294" s="56"/>
      <c r="B294" s="52"/>
      <c r="C294" s="53" t="s">
        <v>4</v>
      </c>
      <c r="D294" s="62" t="s">
        <v>43</v>
      </c>
      <c r="E294" s="682">
        <v>64123809.770000011</v>
      </c>
      <c r="F294" s="1085">
        <v>0</v>
      </c>
      <c r="G294" s="1085"/>
      <c r="H294" s="1085">
        <v>918839.6</v>
      </c>
      <c r="I294" s="1085">
        <v>61916648.410000011</v>
      </c>
      <c r="J294" s="1085">
        <v>1288321.76</v>
      </c>
      <c r="K294" s="1085">
        <v>0</v>
      </c>
      <c r="L294" s="1085">
        <v>0</v>
      </c>
      <c r="M294" s="1094">
        <v>0</v>
      </c>
    </row>
    <row r="295" spans="1:13" ht="18.399999999999999" customHeight="1">
      <c r="A295" s="56"/>
      <c r="B295" s="52"/>
      <c r="C295" s="53" t="s">
        <v>4</v>
      </c>
      <c r="D295" s="62" t="s">
        <v>44</v>
      </c>
      <c r="E295" s="174">
        <v>0.23593405780997623</v>
      </c>
      <c r="F295" s="174">
        <v>0</v>
      </c>
      <c r="G295" s="174"/>
      <c r="H295" s="174">
        <v>0.23303058584833883</v>
      </c>
      <c r="I295" s="174">
        <v>0.25786677165977406</v>
      </c>
      <c r="J295" s="174">
        <v>4.645446796235532E-2</v>
      </c>
      <c r="K295" s="174">
        <v>0</v>
      </c>
      <c r="L295" s="174">
        <v>0</v>
      </c>
      <c r="M295" s="274">
        <v>0</v>
      </c>
    </row>
    <row r="296" spans="1:13" ht="18.399999999999999" customHeight="1">
      <c r="A296" s="58"/>
      <c r="B296" s="59"/>
      <c r="C296" s="60" t="s">
        <v>4</v>
      </c>
      <c r="D296" s="64" t="s">
        <v>45</v>
      </c>
      <c r="E296" s="175">
        <v>0</v>
      </c>
      <c r="F296" s="175">
        <v>0</v>
      </c>
      <c r="G296" s="175"/>
      <c r="H296" s="175">
        <v>0</v>
      </c>
      <c r="I296" s="175">
        <v>0</v>
      </c>
      <c r="J296" s="175">
        <v>0</v>
      </c>
      <c r="K296" s="175">
        <v>0</v>
      </c>
      <c r="L296" s="175">
        <v>0</v>
      </c>
      <c r="M296" s="275">
        <v>0</v>
      </c>
    </row>
    <row r="297" spans="1:13" ht="18.399999999999999" customHeight="1">
      <c r="A297" s="51" t="s">
        <v>171</v>
      </c>
      <c r="B297" s="52" t="s">
        <v>47</v>
      </c>
      <c r="C297" s="53" t="s">
        <v>172</v>
      </c>
      <c r="D297" s="62" t="s">
        <v>41</v>
      </c>
      <c r="E297" s="682">
        <v>66233000</v>
      </c>
      <c r="F297" s="1085">
        <v>0</v>
      </c>
      <c r="G297" s="1091"/>
      <c r="H297" s="1085">
        <v>45000</v>
      </c>
      <c r="I297" s="1085">
        <v>64519000</v>
      </c>
      <c r="J297" s="1085">
        <v>1632000</v>
      </c>
      <c r="K297" s="1085">
        <v>0</v>
      </c>
      <c r="L297" s="1085">
        <v>0</v>
      </c>
      <c r="M297" s="1094">
        <v>37000</v>
      </c>
    </row>
    <row r="298" spans="1:13" ht="18.399999999999999" customHeight="1">
      <c r="A298" s="56"/>
      <c r="B298" s="52"/>
      <c r="C298" s="53" t="s">
        <v>4</v>
      </c>
      <c r="D298" s="62" t="s">
        <v>42</v>
      </c>
      <c r="E298" s="682">
        <v>0</v>
      </c>
      <c r="F298" s="1085">
        <v>0</v>
      </c>
      <c r="G298" s="1085"/>
      <c r="H298" s="1085">
        <v>0</v>
      </c>
      <c r="I298" s="1085">
        <v>0</v>
      </c>
      <c r="J298" s="1085">
        <v>0</v>
      </c>
      <c r="K298" s="1085">
        <v>0</v>
      </c>
      <c r="L298" s="1085">
        <v>0</v>
      </c>
      <c r="M298" s="1094">
        <v>0</v>
      </c>
    </row>
    <row r="299" spans="1:13" ht="18.399999999999999" customHeight="1">
      <c r="A299" s="56"/>
      <c r="B299" s="52"/>
      <c r="C299" s="53" t="s">
        <v>4</v>
      </c>
      <c r="D299" s="62" t="s">
        <v>43</v>
      </c>
      <c r="E299" s="682">
        <v>17098746.57</v>
      </c>
      <c r="F299" s="1085">
        <v>0</v>
      </c>
      <c r="G299" s="1085"/>
      <c r="H299" s="1085">
        <v>11444.109999999999</v>
      </c>
      <c r="I299" s="1085">
        <v>17058219.59</v>
      </c>
      <c r="J299" s="1085">
        <v>0</v>
      </c>
      <c r="K299" s="1085">
        <v>0</v>
      </c>
      <c r="L299" s="1085">
        <v>0</v>
      </c>
      <c r="M299" s="1094">
        <v>29082.869999999995</v>
      </c>
    </row>
    <row r="300" spans="1:13" ht="18.399999999999999" customHeight="1">
      <c r="A300" s="56"/>
      <c r="B300" s="52"/>
      <c r="C300" s="53" t="s">
        <v>4</v>
      </c>
      <c r="D300" s="62" t="s">
        <v>44</v>
      </c>
      <c r="E300" s="174">
        <v>0.2581605328159679</v>
      </c>
      <c r="F300" s="174">
        <v>0</v>
      </c>
      <c r="G300" s="174"/>
      <c r="H300" s="174">
        <v>0.25431355555555551</v>
      </c>
      <c r="I300" s="174">
        <v>0.26439063826159737</v>
      </c>
      <c r="J300" s="174">
        <v>0</v>
      </c>
      <c r="K300" s="174">
        <v>0</v>
      </c>
      <c r="L300" s="174">
        <v>0</v>
      </c>
      <c r="M300" s="274">
        <v>0.78602351351351341</v>
      </c>
    </row>
    <row r="301" spans="1:13" ht="18.399999999999999" customHeight="1">
      <c r="A301" s="58"/>
      <c r="B301" s="59"/>
      <c r="C301" s="60" t="s">
        <v>4</v>
      </c>
      <c r="D301" s="64" t="s">
        <v>45</v>
      </c>
      <c r="E301" s="175">
        <v>0</v>
      </c>
      <c r="F301" s="175">
        <v>0</v>
      </c>
      <c r="G301" s="175"/>
      <c r="H301" s="175">
        <v>0</v>
      </c>
      <c r="I301" s="175">
        <v>0</v>
      </c>
      <c r="J301" s="175">
        <v>0</v>
      </c>
      <c r="K301" s="175">
        <v>0</v>
      </c>
      <c r="L301" s="175">
        <v>0</v>
      </c>
      <c r="M301" s="275">
        <v>0</v>
      </c>
    </row>
    <row r="302" spans="1:13" ht="18.399999999999999" customHeight="1">
      <c r="A302" s="51" t="s">
        <v>173</v>
      </c>
      <c r="B302" s="52" t="s">
        <v>47</v>
      </c>
      <c r="C302" s="53" t="s">
        <v>174</v>
      </c>
      <c r="D302" s="62" t="s">
        <v>41</v>
      </c>
      <c r="E302" s="682">
        <v>61064000</v>
      </c>
      <c r="F302" s="1085">
        <v>0</v>
      </c>
      <c r="G302" s="1091"/>
      <c r="H302" s="1085">
        <v>52000</v>
      </c>
      <c r="I302" s="1085">
        <v>59518000</v>
      </c>
      <c r="J302" s="1085">
        <v>1300000</v>
      </c>
      <c r="K302" s="1085">
        <v>0</v>
      </c>
      <c r="L302" s="1085">
        <v>0</v>
      </c>
      <c r="M302" s="1094">
        <v>194000</v>
      </c>
    </row>
    <row r="303" spans="1:13" ht="18.399999999999999" customHeight="1">
      <c r="A303" s="56"/>
      <c r="B303" s="52"/>
      <c r="C303" s="53" t="s">
        <v>4</v>
      </c>
      <c r="D303" s="62" t="s">
        <v>42</v>
      </c>
      <c r="E303" s="682">
        <v>0</v>
      </c>
      <c r="F303" s="1085">
        <v>0</v>
      </c>
      <c r="G303" s="1085"/>
      <c r="H303" s="1085">
        <v>0</v>
      </c>
      <c r="I303" s="1085">
        <v>0</v>
      </c>
      <c r="J303" s="1085">
        <v>0</v>
      </c>
      <c r="K303" s="1085">
        <v>0</v>
      </c>
      <c r="L303" s="1085">
        <v>0</v>
      </c>
      <c r="M303" s="1094">
        <v>0</v>
      </c>
    </row>
    <row r="304" spans="1:13" ht="18.399999999999999" customHeight="1">
      <c r="A304" s="56"/>
      <c r="B304" s="52"/>
      <c r="C304" s="53" t="s">
        <v>4</v>
      </c>
      <c r="D304" s="62" t="s">
        <v>43</v>
      </c>
      <c r="E304" s="682">
        <v>15055765.450000003</v>
      </c>
      <c r="F304" s="1085">
        <v>0</v>
      </c>
      <c r="G304" s="1085"/>
      <c r="H304" s="1085">
        <v>16732.82</v>
      </c>
      <c r="I304" s="1085">
        <v>14589373.620000003</v>
      </c>
      <c r="J304" s="1085">
        <v>0</v>
      </c>
      <c r="K304" s="1085">
        <v>0</v>
      </c>
      <c r="L304" s="1085">
        <v>0</v>
      </c>
      <c r="M304" s="1094">
        <v>449659.01</v>
      </c>
    </row>
    <row r="305" spans="1:13" ht="18.399999999999999" customHeight="1">
      <c r="A305" s="56"/>
      <c r="B305" s="52"/>
      <c r="C305" s="53" t="s">
        <v>4</v>
      </c>
      <c r="D305" s="62" t="s">
        <v>44</v>
      </c>
      <c r="E305" s="174">
        <v>0.24655714414384913</v>
      </c>
      <c r="F305" s="174">
        <v>0</v>
      </c>
      <c r="G305" s="174"/>
      <c r="H305" s="174">
        <v>0.32178499999999999</v>
      </c>
      <c r="I305" s="174">
        <v>0.24512540105514302</v>
      </c>
      <c r="J305" s="174">
        <v>0</v>
      </c>
      <c r="K305" s="174">
        <v>0</v>
      </c>
      <c r="L305" s="174">
        <v>0</v>
      </c>
      <c r="M305" s="274">
        <v>2.3178299484536082</v>
      </c>
    </row>
    <row r="306" spans="1:13" ht="18.399999999999999" customHeight="1">
      <c r="A306" s="58"/>
      <c r="B306" s="59"/>
      <c r="C306" s="60" t="s">
        <v>4</v>
      </c>
      <c r="D306" s="64" t="s">
        <v>45</v>
      </c>
      <c r="E306" s="175">
        <v>0</v>
      </c>
      <c r="F306" s="175">
        <v>0</v>
      </c>
      <c r="G306" s="175"/>
      <c r="H306" s="175">
        <v>0</v>
      </c>
      <c r="I306" s="175">
        <v>0</v>
      </c>
      <c r="J306" s="175">
        <v>0</v>
      </c>
      <c r="K306" s="175">
        <v>0</v>
      </c>
      <c r="L306" s="175">
        <v>0</v>
      </c>
      <c r="M306" s="275">
        <v>0</v>
      </c>
    </row>
    <row r="307" spans="1:13" ht="18.399999999999999" customHeight="1">
      <c r="A307" s="51" t="s">
        <v>175</v>
      </c>
      <c r="B307" s="52" t="s">
        <v>47</v>
      </c>
      <c r="C307" s="53" t="s">
        <v>176</v>
      </c>
      <c r="D307" s="62" t="s">
        <v>41</v>
      </c>
      <c r="E307" s="682">
        <v>117271000</v>
      </c>
      <c r="F307" s="1085">
        <v>5000000</v>
      </c>
      <c r="G307" s="1091"/>
      <c r="H307" s="1085">
        <v>268000</v>
      </c>
      <c r="I307" s="1085">
        <v>22772000</v>
      </c>
      <c r="J307" s="1085">
        <v>117000</v>
      </c>
      <c r="K307" s="1085">
        <v>0</v>
      </c>
      <c r="L307" s="1085">
        <v>0</v>
      </c>
      <c r="M307" s="1094">
        <v>89114000</v>
      </c>
    </row>
    <row r="308" spans="1:13" ht="18.399999999999999" customHeight="1">
      <c r="A308" s="56"/>
      <c r="B308" s="52"/>
      <c r="C308" s="53"/>
      <c r="D308" s="62" t="s">
        <v>42</v>
      </c>
      <c r="E308" s="682">
        <v>0</v>
      </c>
      <c r="F308" s="1085">
        <v>0</v>
      </c>
      <c r="G308" s="1085"/>
      <c r="H308" s="1085">
        <v>0</v>
      </c>
      <c r="I308" s="1085">
        <v>0</v>
      </c>
      <c r="J308" s="1085">
        <v>0</v>
      </c>
      <c r="K308" s="1085">
        <v>0</v>
      </c>
      <c r="L308" s="1085">
        <v>0</v>
      </c>
      <c r="M308" s="1094">
        <v>0</v>
      </c>
    </row>
    <row r="309" spans="1:13" ht="18.399999999999999" customHeight="1">
      <c r="A309" s="56"/>
      <c r="B309" s="52"/>
      <c r="C309" s="53"/>
      <c r="D309" s="62" t="s">
        <v>43</v>
      </c>
      <c r="E309" s="682">
        <v>18130508.129999999</v>
      </c>
      <c r="F309" s="1085">
        <v>0</v>
      </c>
      <c r="G309" s="1085"/>
      <c r="H309" s="1085">
        <v>10180.64</v>
      </c>
      <c r="I309" s="1085">
        <v>4256086.4800000004</v>
      </c>
      <c r="J309" s="1085">
        <v>0</v>
      </c>
      <c r="K309" s="1085">
        <v>0</v>
      </c>
      <c r="L309" s="1085">
        <v>0</v>
      </c>
      <c r="M309" s="1094">
        <v>13864241.01</v>
      </c>
    </row>
    <row r="310" spans="1:13" ht="18.399999999999999" customHeight="1">
      <c r="A310" s="56"/>
      <c r="B310" s="52"/>
      <c r="C310" s="53"/>
      <c r="D310" s="62" t="s">
        <v>44</v>
      </c>
      <c r="E310" s="174">
        <v>0.15460350922222885</v>
      </c>
      <c r="F310" s="174">
        <v>0</v>
      </c>
      <c r="G310" s="174"/>
      <c r="H310" s="174">
        <v>3.7987462686567164E-2</v>
      </c>
      <c r="I310" s="174">
        <v>0.18689998594765503</v>
      </c>
      <c r="J310" s="174">
        <v>0</v>
      </c>
      <c r="K310" s="174">
        <v>0</v>
      </c>
      <c r="L310" s="174">
        <v>0</v>
      </c>
      <c r="M310" s="274">
        <v>0.15557870828377135</v>
      </c>
    </row>
    <row r="311" spans="1:13" ht="18.399999999999999" customHeight="1">
      <c r="A311" s="58"/>
      <c r="B311" s="59"/>
      <c r="C311" s="60"/>
      <c r="D311" s="64" t="s">
        <v>45</v>
      </c>
      <c r="E311" s="175">
        <v>0</v>
      </c>
      <c r="F311" s="175">
        <v>0</v>
      </c>
      <c r="G311" s="175"/>
      <c r="H311" s="175">
        <v>0</v>
      </c>
      <c r="I311" s="175">
        <v>0</v>
      </c>
      <c r="J311" s="175">
        <v>0</v>
      </c>
      <c r="K311" s="175">
        <v>0</v>
      </c>
      <c r="L311" s="175">
        <v>0</v>
      </c>
      <c r="M311" s="275">
        <v>0</v>
      </c>
    </row>
    <row r="312" spans="1:13" ht="18.399999999999999" customHeight="1">
      <c r="A312" s="51" t="s">
        <v>177</v>
      </c>
      <c r="B312" s="52" t="s">
        <v>47</v>
      </c>
      <c r="C312" s="53" t="s">
        <v>178</v>
      </c>
      <c r="D312" s="62" t="s">
        <v>41</v>
      </c>
      <c r="E312" s="682">
        <v>24763000</v>
      </c>
      <c r="F312" s="1085">
        <v>11500000</v>
      </c>
      <c r="G312" s="1091"/>
      <c r="H312" s="1085">
        <v>11000</v>
      </c>
      <c r="I312" s="1085">
        <v>13227000</v>
      </c>
      <c r="J312" s="1085">
        <v>25000</v>
      </c>
      <c r="K312" s="1085">
        <v>0</v>
      </c>
      <c r="L312" s="1085">
        <v>0</v>
      </c>
      <c r="M312" s="1094">
        <v>0</v>
      </c>
    </row>
    <row r="313" spans="1:13" ht="18.399999999999999" customHeight="1">
      <c r="A313" s="56"/>
      <c r="B313" s="52"/>
      <c r="C313" s="53"/>
      <c r="D313" s="62" t="s">
        <v>42</v>
      </c>
      <c r="E313" s="682">
        <v>0</v>
      </c>
      <c r="F313" s="1085">
        <v>0</v>
      </c>
      <c r="G313" s="1085"/>
      <c r="H313" s="1085">
        <v>0</v>
      </c>
      <c r="I313" s="1085">
        <v>0</v>
      </c>
      <c r="J313" s="1085">
        <v>0</v>
      </c>
      <c r="K313" s="1085">
        <v>0</v>
      </c>
      <c r="L313" s="1085">
        <v>0</v>
      </c>
      <c r="M313" s="1094">
        <v>0</v>
      </c>
    </row>
    <row r="314" spans="1:13" ht="18.399999999999999" customHeight="1">
      <c r="A314" s="56"/>
      <c r="B314" s="52"/>
      <c r="C314" s="53"/>
      <c r="D314" s="62" t="s">
        <v>43</v>
      </c>
      <c r="E314" s="682">
        <v>3615646.4699999997</v>
      </c>
      <c r="F314" s="1085">
        <v>375000</v>
      </c>
      <c r="G314" s="1085"/>
      <c r="H314" s="1085">
        <v>2910.29</v>
      </c>
      <c r="I314" s="1085">
        <v>3237736.1799999997</v>
      </c>
      <c r="J314" s="1085">
        <v>0</v>
      </c>
      <c r="K314" s="1085">
        <v>0</v>
      </c>
      <c r="L314" s="1085">
        <v>0</v>
      </c>
      <c r="M314" s="1094">
        <v>0</v>
      </c>
    </row>
    <row r="315" spans="1:13" ht="18.399999999999999" customHeight="1">
      <c r="A315" s="56"/>
      <c r="B315" s="52"/>
      <c r="C315" s="53"/>
      <c r="D315" s="62" t="s">
        <v>44</v>
      </c>
      <c r="E315" s="174">
        <v>0.14601003392157655</v>
      </c>
      <c r="F315" s="174">
        <v>3.2608695652173912E-2</v>
      </c>
      <c r="G315" s="174"/>
      <c r="H315" s="174">
        <v>0.26457181818181819</v>
      </c>
      <c r="I315" s="174">
        <v>0.24478235276328719</v>
      </c>
      <c r="J315" s="174">
        <v>0</v>
      </c>
      <c r="K315" s="174">
        <v>0</v>
      </c>
      <c r="L315" s="174">
        <v>0</v>
      </c>
      <c r="M315" s="274">
        <v>0</v>
      </c>
    </row>
    <row r="316" spans="1:13" ht="18.399999999999999" customHeight="1">
      <c r="A316" s="58"/>
      <c r="B316" s="59"/>
      <c r="C316" s="60"/>
      <c r="D316" s="64" t="s">
        <v>45</v>
      </c>
      <c r="E316" s="175">
        <v>0</v>
      </c>
      <c r="F316" s="175">
        <v>0</v>
      </c>
      <c r="G316" s="175"/>
      <c r="H316" s="175">
        <v>0</v>
      </c>
      <c r="I316" s="175">
        <v>0</v>
      </c>
      <c r="J316" s="175">
        <v>0</v>
      </c>
      <c r="K316" s="175">
        <v>0</v>
      </c>
      <c r="L316" s="175">
        <v>0</v>
      </c>
      <c r="M316" s="275">
        <v>0</v>
      </c>
    </row>
    <row r="317" spans="1:13" ht="18.399999999999999" customHeight="1">
      <c r="A317" s="51" t="s">
        <v>179</v>
      </c>
      <c r="B317" s="52" t="s">
        <v>47</v>
      </c>
      <c r="C317" s="53" t="s">
        <v>180</v>
      </c>
      <c r="D317" s="62" t="s">
        <v>41</v>
      </c>
      <c r="E317" s="682">
        <v>170620000</v>
      </c>
      <c r="F317" s="1085">
        <v>0</v>
      </c>
      <c r="G317" s="1091"/>
      <c r="H317" s="1085">
        <v>421000</v>
      </c>
      <c r="I317" s="1085">
        <v>156972000</v>
      </c>
      <c r="J317" s="1085">
        <v>12500000</v>
      </c>
      <c r="K317" s="1085">
        <v>0</v>
      </c>
      <c r="L317" s="1085">
        <v>0</v>
      </c>
      <c r="M317" s="1094">
        <v>727000</v>
      </c>
    </row>
    <row r="318" spans="1:13" ht="18.399999999999999" customHeight="1">
      <c r="A318" s="56"/>
      <c r="B318" s="52"/>
      <c r="C318" s="53" t="s">
        <v>4</v>
      </c>
      <c r="D318" s="62" t="s">
        <v>42</v>
      </c>
      <c r="E318" s="682">
        <v>0</v>
      </c>
      <c r="F318" s="1085">
        <v>0</v>
      </c>
      <c r="G318" s="1085"/>
      <c r="H318" s="1085">
        <v>0</v>
      </c>
      <c r="I318" s="1085">
        <v>0</v>
      </c>
      <c r="J318" s="1085">
        <v>0</v>
      </c>
      <c r="K318" s="1085">
        <v>0</v>
      </c>
      <c r="L318" s="1085">
        <v>0</v>
      </c>
      <c r="M318" s="1094">
        <v>0</v>
      </c>
    </row>
    <row r="319" spans="1:13" ht="18.399999999999999" customHeight="1">
      <c r="A319" s="56"/>
      <c r="B319" s="52"/>
      <c r="C319" s="53" t="s">
        <v>4</v>
      </c>
      <c r="D319" s="62" t="s">
        <v>43</v>
      </c>
      <c r="E319" s="682">
        <v>37158246.889999993</v>
      </c>
      <c r="F319" s="1085">
        <v>0</v>
      </c>
      <c r="G319" s="1085"/>
      <c r="H319" s="1085">
        <v>73295.62</v>
      </c>
      <c r="I319" s="1085">
        <v>36690074.649999999</v>
      </c>
      <c r="J319" s="1085">
        <v>270425.19</v>
      </c>
      <c r="K319" s="1085">
        <v>0</v>
      </c>
      <c r="L319" s="1085">
        <v>0</v>
      </c>
      <c r="M319" s="1094">
        <v>124451.43</v>
      </c>
    </row>
    <row r="320" spans="1:13" ht="18.399999999999999" customHeight="1">
      <c r="A320" s="56"/>
      <c r="B320" s="52"/>
      <c r="C320" s="53" t="s">
        <v>4</v>
      </c>
      <c r="D320" s="62" t="s">
        <v>44</v>
      </c>
      <c r="E320" s="174">
        <v>0.21778365308873515</v>
      </c>
      <c r="F320" s="174">
        <v>0</v>
      </c>
      <c r="G320" s="174"/>
      <c r="H320" s="174">
        <v>0.17409885985748216</v>
      </c>
      <c r="I320" s="174">
        <v>0.23373642847131973</v>
      </c>
      <c r="J320" s="174">
        <v>2.1634015199999999E-2</v>
      </c>
      <c r="K320" s="174">
        <v>0</v>
      </c>
      <c r="L320" s="174">
        <v>0</v>
      </c>
      <c r="M320" s="274">
        <v>0.17118491059147178</v>
      </c>
    </row>
    <row r="321" spans="1:13" ht="18" customHeight="1">
      <c r="A321" s="58"/>
      <c r="B321" s="59"/>
      <c r="C321" s="60" t="s">
        <v>4</v>
      </c>
      <c r="D321" s="61" t="s">
        <v>45</v>
      </c>
      <c r="E321" s="276">
        <v>0</v>
      </c>
      <c r="F321" s="175">
        <v>0</v>
      </c>
      <c r="G321" s="175"/>
      <c r="H321" s="175">
        <v>0</v>
      </c>
      <c r="I321" s="175">
        <v>0</v>
      </c>
      <c r="J321" s="175">
        <v>0</v>
      </c>
      <c r="K321" s="175">
        <v>0</v>
      </c>
      <c r="L321" s="175">
        <v>0</v>
      </c>
      <c r="M321" s="275">
        <v>0</v>
      </c>
    </row>
    <row r="322" spans="1:13" ht="18.399999999999999" customHeight="1">
      <c r="A322" s="51" t="s">
        <v>181</v>
      </c>
      <c r="B322" s="52" t="s">
        <v>47</v>
      </c>
      <c r="C322" s="53" t="s">
        <v>182</v>
      </c>
      <c r="D322" s="54" t="s">
        <v>41</v>
      </c>
      <c r="E322" s="683">
        <v>35887000</v>
      </c>
      <c r="F322" s="1085">
        <v>0</v>
      </c>
      <c r="G322" s="1091"/>
      <c r="H322" s="1085">
        <v>55000</v>
      </c>
      <c r="I322" s="1085">
        <v>35332000</v>
      </c>
      <c r="J322" s="1085">
        <v>500000</v>
      </c>
      <c r="K322" s="1085">
        <v>0</v>
      </c>
      <c r="L322" s="1085">
        <v>0</v>
      </c>
      <c r="M322" s="1094">
        <v>0</v>
      </c>
    </row>
    <row r="323" spans="1:13" ht="18.399999999999999" customHeight="1">
      <c r="A323" s="56"/>
      <c r="B323" s="52"/>
      <c r="C323" s="53" t="s">
        <v>4</v>
      </c>
      <c r="D323" s="62" t="s">
        <v>42</v>
      </c>
      <c r="E323" s="682">
        <v>0</v>
      </c>
      <c r="F323" s="1085">
        <v>0</v>
      </c>
      <c r="G323" s="1085"/>
      <c r="H323" s="1085">
        <v>0</v>
      </c>
      <c r="I323" s="1085">
        <v>0</v>
      </c>
      <c r="J323" s="1085">
        <v>0</v>
      </c>
      <c r="K323" s="1085">
        <v>0</v>
      </c>
      <c r="L323" s="1085">
        <v>0</v>
      </c>
      <c r="M323" s="1094">
        <v>0</v>
      </c>
    </row>
    <row r="324" spans="1:13" ht="18.399999999999999" customHeight="1">
      <c r="A324" s="56"/>
      <c r="B324" s="52"/>
      <c r="C324" s="53" t="s">
        <v>4</v>
      </c>
      <c r="D324" s="62" t="s">
        <v>43</v>
      </c>
      <c r="E324" s="682">
        <v>9998531.8900000025</v>
      </c>
      <c r="F324" s="1085">
        <v>0</v>
      </c>
      <c r="G324" s="1085"/>
      <c r="H324" s="1085">
        <v>1980.85</v>
      </c>
      <c r="I324" s="1085">
        <v>9996551.0400000028</v>
      </c>
      <c r="J324" s="1085">
        <v>0</v>
      </c>
      <c r="K324" s="1085">
        <v>0</v>
      </c>
      <c r="L324" s="1085">
        <v>0</v>
      </c>
      <c r="M324" s="1094">
        <v>0</v>
      </c>
    </row>
    <row r="325" spans="1:13" ht="18.399999999999999" customHeight="1">
      <c r="A325" s="56"/>
      <c r="B325" s="52"/>
      <c r="C325" s="53" t="s">
        <v>4</v>
      </c>
      <c r="D325" s="62" t="s">
        <v>44</v>
      </c>
      <c r="E325" s="174">
        <v>0.27861152757265867</v>
      </c>
      <c r="F325" s="174">
        <v>0</v>
      </c>
      <c r="G325" s="174"/>
      <c r="H325" s="174">
        <v>3.6015454545454545E-2</v>
      </c>
      <c r="I325" s="174">
        <v>0.28293193252575577</v>
      </c>
      <c r="J325" s="174">
        <v>0</v>
      </c>
      <c r="K325" s="174">
        <v>0</v>
      </c>
      <c r="L325" s="174">
        <v>0</v>
      </c>
      <c r="M325" s="274">
        <v>0</v>
      </c>
    </row>
    <row r="326" spans="1:13" ht="18.399999999999999" customHeight="1">
      <c r="A326" s="58"/>
      <c r="B326" s="59"/>
      <c r="C326" s="60" t="s">
        <v>4</v>
      </c>
      <c r="D326" s="64" t="s">
        <v>45</v>
      </c>
      <c r="E326" s="175">
        <v>0</v>
      </c>
      <c r="F326" s="175">
        <v>0</v>
      </c>
      <c r="G326" s="175"/>
      <c r="H326" s="175">
        <v>0</v>
      </c>
      <c r="I326" s="175">
        <v>0</v>
      </c>
      <c r="J326" s="175">
        <v>0</v>
      </c>
      <c r="K326" s="175">
        <v>0</v>
      </c>
      <c r="L326" s="175">
        <v>0</v>
      </c>
      <c r="M326" s="275">
        <v>0</v>
      </c>
    </row>
    <row r="327" spans="1:13" ht="18.399999999999999" customHeight="1">
      <c r="A327" s="51" t="s">
        <v>183</v>
      </c>
      <c r="B327" s="52" t="s">
        <v>47</v>
      </c>
      <c r="C327" s="53" t="s">
        <v>184</v>
      </c>
      <c r="D327" s="62" t="s">
        <v>41</v>
      </c>
      <c r="E327" s="682">
        <v>14765000</v>
      </c>
      <c r="F327" s="1085">
        <v>0</v>
      </c>
      <c r="G327" s="1091"/>
      <c r="H327" s="1085">
        <v>25000</v>
      </c>
      <c r="I327" s="1085">
        <v>14740000</v>
      </c>
      <c r="J327" s="1085">
        <v>0</v>
      </c>
      <c r="K327" s="1085">
        <v>0</v>
      </c>
      <c r="L327" s="1085">
        <v>0</v>
      </c>
      <c r="M327" s="1094">
        <v>0</v>
      </c>
    </row>
    <row r="328" spans="1:13" ht="18.399999999999999" customHeight="1">
      <c r="A328" s="56"/>
      <c r="B328" s="52"/>
      <c r="C328" s="53"/>
      <c r="D328" s="62" t="s">
        <v>42</v>
      </c>
      <c r="E328" s="682">
        <v>0</v>
      </c>
      <c r="F328" s="1085">
        <v>0</v>
      </c>
      <c r="G328" s="1085"/>
      <c r="H328" s="1085">
        <v>0</v>
      </c>
      <c r="I328" s="1085">
        <v>0</v>
      </c>
      <c r="J328" s="1085">
        <v>0</v>
      </c>
      <c r="K328" s="1085">
        <v>0</v>
      </c>
      <c r="L328" s="1085">
        <v>0</v>
      </c>
      <c r="M328" s="1094">
        <v>0</v>
      </c>
    </row>
    <row r="329" spans="1:13" ht="18.399999999999999" customHeight="1">
      <c r="A329" s="56"/>
      <c r="B329" s="52"/>
      <c r="C329" s="53"/>
      <c r="D329" s="62" t="s">
        <v>43</v>
      </c>
      <c r="E329" s="682">
        <v>3513283.35</v>
      </c>
      <c r="F329" s="1085">
        <v>0</v>
      </c>
      <c r="G329" s="1085"/>
      <c r="H329" s="1085">
        <v>41694.82</v>
      </c>
      <c r="I329" s="1085">
        <v>3471588.5300000003</v>
      </c>
      <c r="J329" s="1085">
        <v>0</v>
      </c>
      <c r="K329" s="1085">
        <v>0</v>
      </c>
      <c r="L329" s="1085">
        <v>0</v>
      </c>
      <c r="M329" s="1094">
        <v>0</v>
      </c>
    </row>
    <row r="330" spans="1:13" ht="18.399999999999999" customHeight="1">
      <c r="A330" s="56"/>
      <c r="B330" s="52"/>
      <c r="C330" s="53"/>
      <c r="D330" s="62" t="s">
        <v>44</v>
      </c>
      <c r="E330" s="174">
        <v>0.23794672197764985</v>
      </c>
      <c r="F330" s="174">
        <v>0</v>
      </c>
      <c r="G330" s="174"/>
      <c r="H330" s="174">
        <v>1.6677928</v>
      </c>
      <c r="I330" s="174">
        <v>0.23552160990502036</v>
      </c>
      <c r="J330" s="174">
        <v>0</v>
      </c>
      <c r="K330" s="174">
        <v>0</v>
      </c>
      <c r="L330" s="174">
        <v>0</v>
      </c>
      <c r="M330" s="274">
        <v>0</v>
      </c>
    </row>
    <row r="331" spans="1:13" ht="18.399999999999999" customHeight="1">
      <c r="A331" s="58"/>
      <c r="B331" s="59"/>
      <c r="C331" s="60"/>
      <c r="D331" s="65" t="s">
        <v>45</v>
      </c>
      <c r="E331" s="175">
        <v>0</v>
      </c>
      <c r="F331" s="175">
        <v>0</v>
      </c>
      <c r="G331" s="175"/>
      <c r="H331" s="175">
        <v>0</v>
      </c>
      <c r="I331" s="175">
        <v>0</v>
      </c>
      <c r="J331" s="175">
        <v>0</v>
      </c>
      <c r="K331" s="175">
        <v>0</v>
      </c>
      <c r="L331" s="175">
        <v>0</v>
      </c>
      <c r="M331" s="275">
        <v>0</v>
      </c>
    </row>
    <row r="332" spans="1:13" ht="18.399999999999999" customHeight="1">
      <c r="A332" s="51" t="s">
        <v>185</v>
      </c>
      <c r="B332" s="52" t="s">
        <v>47</v>
      </c>
      <c r="C332" s="53" t="s">
        <v>186</v>
      </c>
      <c r="D332" s="62" t="s">
        <v>41</v>
      </c>
      <c r="E332" s="682">
        <v>90932000</v>
      </c>
      <c r="F332" s="1085">
        <v>88283000</v>
      </c>
      <c r="G332" s="1091"/>
      <c r="H332" s="1085">
        <v>0</v>
      </c>
      <c r="I332" s="1085">
        <v>5000</v>
      </c>
      <c r="J332" s="1085">
        <v>2498000</v>
      </c>
      <c r="K332" s="1085">
        <v>0</v>
      </c>
      <c r="L332" s="1085">
        <v>0</v>
      </c>
      <c r="M332" s="1094">
        <v>146000</v>
      </c>
    </row>
    <row r="333" spans="1:13" ht="18.399999999999999" customHeight="1">
      <c r="A333" s="56"/>
      <c r="B333" s="52"/>
      <c r="C333" s="53" t="s">
        <v>4</v>
      </c>
      <c r="D333" s="62" t="s">
        <v>42</v>
      </c>
      <c r="E333" s="682">
        <v>0</v>
      </c>
      <c r="F333" s="1085">
        <v>0</v>
      </c>
      <c r="G333" s="1085"/>
      <c r="H333" s="1085">
        <v>0</v>
      </c>
      <c r="I333" s="1085">
        <v>0</v>
      </c>
      <c r="J333" s="1085">
        <v>0</v>
      </c>
      <c r="K333" s="1085">
        <v>0</v>
      </c>
      <c r="L333" s="1085">
        <v>0</v>
      </c>
      <c r="M333" s="1094">
        <v>0</v>
      </c>
    </row>
    <row r="334" spans="1:13" ht="18.399999999999999" customHeight="1">
      <c r="A334" s="56"/>
      <c r="B334" s="52"/>
      <c r="C334" s="53" t="s">
        <v>4</v>
      </c>
      <c r="D334" s="62" t="s">
        <v>43</v>
      </c>
      <c r="E334" s="682">
        <v>21514000</v>
      </c>
      <c r="F334" s="1085">
        <v>21514000</v>
      </c>
      <c r="G334" s="1085"/>
      <c r="H334" s="1085">
        <v>0</v>
      </c>
      <c r="I334" s="1085">
        <v>0</v>
      </c>
      <c r="J334" s="1085">
        <v>0</v>
      </c>
      <c r="K334" s="1085">
        <v>0</v>
      </c>
      <c r="L334" s="1085">
        <v>0</v>
      </c>
      <c r="M334" s="1094">
        <v>0</v>
      </c>
    </row>
    <row r="335" spans="1:13" ht="18.399999999999999" customHeight="1">
      <c r="A335" s="56"/>
      <c r="B335" s="52"/>
      <c r="C335" s="53" t="s">
        <v>4</v>
      </c>
      <c r="D335" s="62" t="s">
        <v>44</v>
      </c>
      <c r="E335" s="174">
        <v>0.23659437821668938</v>
      </c>
      <c r="F335" s="174">
        <v>0.24369357633972566</v>
      </c>
      <c r="G335" s="174"/>
      <c r="H335" s="174">
        <v>0</v>
      </c>
      <c r="I335" s="174">
        <v>0</v>
      </c>
      <c r="J335" s="174">
        <v>0</v>
      </c>
      <c r="K335" s="174">
        <v>0</v>
      </c>
      <c r="L335" s="174">
        <v>0</v>
      </c>
      <c r="M335" s="274">
        <v>0</v>
      </c>
    </row>
    <row r="336" spans="1:13" ht="18.399999999999999" customHeight="1">
      <c r="A336" s="58"/>
      <c r="B336" s="59"/>
      <c r="C336" s="60" t="s">
        <v>4</v>
      </c>
      <c r="D336" s="64" t="s">
        <v>45</v>
      </c>
      <c r="E336" s="175">
        <v>0</v>
      </c>
      <c r="F336" s="175">
        <v>0</v>
      </c>
      <c r="G336" s="175"/>
      <c r="H336" s="175">
        <v>0</v>
      </c>
      <c r="I336" s="175">
        <v>0</v>
      </c>
      <c r="J336" s="175">
        <v>0</v>
      </c>
      <c r="K336" s="175">
        <v>0</v>
      </c>
      <c r="L336" s="175">
        <v>0</v>
      </c>
      <c r="M336" s="275">
        <v>0</v>
      </c>
    </row>
    <row r="337" spans="1:13" ht="18.399999999999999" customHeight="1">
      <c r="A337" s="51" t="s">
        <v>187</v>
      </c>
      <c r="B337" s="52" t="s">
        <v>47</v>
      </c>
      <c r="C337" s="53" t="s">
        <v>188</v>
      </c>
      <c r="D337" s="62" t="s">
        <v>41</v>
      </c>
      <c r="E337" s="682">
        <v>34329000</v>
      </c>
      <c r="F337" s="1085">
        <v>0</v>
      </c>
      <c r="G337" s="1091"/>
      <c r="H337" s="1085">
        <v>182000</v>
      </c>
      <c r="I337" s="1085">
        <v>33720000</v>
      </c>
      <c r="J337" s="1085">
        <v>427000</v>
      </c>
      <c r="K337" s="1085">
        <v>0</v>
      </c>
      <c r="L337" s="1085">
        <v>0</v>
      </c>
      <c r="M337" s="1094">
        <v>0</v>
      </c>
    </row>
    <row r="338" spans="1:13" ht="18.399999999999999" customHeight="1">
      <c r="A338" s="56"/>
      <c r="B338" s="52"/>
      <c r="C338" s="53" t="s">
        <v>4</v>
      </c>
      <c r="D338" s="62" t="s">
        <v>42</v>
      </c>
      <c r="E338" s="682">
        <v>0</v>
      </c>
      <c r="F338" s="1085">
        <v>0</v>
      </c>
      <c r="G338" s="1085"/>
      <c r="H338" s="1085">
        <v>0</v>
      </c>
      <c r="I338" s="1085">
        <v>0</v>
      </c>
      <c r="J338" s="1085">
        <v>0</v>
      </c>
      <c r="K338" s="1085">
        <v>0</v>
      </c>
      <c r="L338" s="1085">
        <v>0</v>
      </c>
      <c r="M338" s="1094">
        <v>0</v>
      </c>
    </row>
    <row r="339" spans="1:13" ht="18.399999999999999" customHeight="1">
      <c r="A339" s="56"/>
      <c r="B339" s="52"/>
      <c r="C339" s="53" t="s">
        <v>4</v>
      </c>
      <c r="D339" s="62" t="s">
        <v>43</v>
      </c>
      <c r="E339" s="682">
        <v>18802133.029999997</v>
      </c>
      <c r="F339" s="1085">
        <v>0</v>
      </c>
      <c r="G339" s="1085"/>
      <c r="H339" s="1085">
        <v>10529.14</v>
      </c>
      <c r="I339" s="1085">
        <v>18791603.889999997</v>
      </c>
      <c r="J339" s="1085">
        <v>0</v>
      </c>
      <c r="K339" s="1085">
        <v>0</v>
      </c>
      <c r="L339" s="1085">
        <v>0</v>
      </c>
      <c r="M339" s="1094">
        <v>0</v>
      </c>
    </row>
    <row r="340" spans="1:13" ht="18.399999999999999" customHeight="1">
      <c r="A340" s="56"/>
      <c r="B340" s="52"/>
      <c r="C340" s="53" t="s">
        <v>4</v>
      </c>
      <c r="D340" s="62" t="s">
        <v>44</v>
      </c>
      <c r="E340" s="174">
        <v>0.54770407031955481</v>
      </c>
      <c r="F340" s="174">
        <v>0</v>
      </c>
      <c r="G340" s="174"/>
      <c r="H340" s="174">
        <v>5.7852417582417583E-2</v>
      </c>
      <c r="I340" s="174">
        <v>0.55728362663107933</v>
      </c>
      <c r="J340" s="174">
        <v>0</v>
      </c>
      <c r="K340" s="174">
        <v>0</v>
      </c>
      <c r="L340" s="174">
        <v>0</v>
      </c>
      <c r="M340" s="274">
        <v>0</v>
      </c>
    </row>
    <row r="341" spans="1:13" ht="18" customHeight="1">
      <c r="A341" s="58"/>
      <c r="B341" s="59"/>
      <c r="C341" s="60" t="s">
        <v>4</v>
      </c>
      <c r="D341" s="64" t="s">
        <v>45</v>
      </c>
      <c r="E341" s="175">
        <v>0</v>
      </c>
      <c r="F341" s="175">
        <v>0</v>
      </c>
      <c r="G341" s="175"/>
      <c r="H341" s="175">
        <v>0</v>
      </c>
      <c r="I341" s="175">
        <v>0</v>
      </c>
      <c r="J341" s="175">
        <v>0</v>
      </c>
      <c r="K341" s="175">
        <v>0</v>
      </c>
      <c r="L341" s="175">
        <v>0</v>
      </c>
      <c r="M341" s="275">
        <v>0</v>
      </c>
    </row>
    <row r="342" spans="1:13" ht="18.399999999999999" customHeight="1">
      <c r="A342" s="51" t="s">
        <v>189</v>
      </c>
      <c r="B342" s="52" t="s">
        <v>47</v>
      </c>
      <c r="C342" s="53" t="s">
        <v>190</v>
      </c>
      <c r="D342" s="62" t="s">
        <v>41</v>
      </c>
      <c r="E342" s="682">
        <v>25757000</v>
      </c>
      <c r="F342" s="1085">
        <v>0</v>
      </c>
      <c r="G342" s="1091"/>
      <c r="H342" s="1085">
        <v>103000</v>
      </c>
      <c r="I342" s="1085">
        <v>22018000</v>
      </c>
      <c r="J342" s="1085">
        <v>2800000</v>
      </c>
      <c r="K342" s="1085">
        <v>0</v>
      </c>
      <c r="L342" s="1085">
        <v>0</v>
      </c>
      <c r="M342" s="1094">
        <v>836000</v>
      </c>
    </row>
    <row r="343" spans="1:13" ht="18.399999999999999" customHeight="1">
      <c r="A343" s="51"/>
      <c r="B343" s="52"/>
      <c r="C343" s="53" t="s">
        <v>4</v>
      </c>
      <c r="D343" s="62" t="s">
        <v>42</v>
      </c>
      <c r="E343" s="682">
        <v>0</v>
      </c>
      <c r="F343" s="1085">
        <v>0</v>
      </c>
      <c r="G343" s="1085"/>
      <c r="H343" s="1085">
        <v>0</v>
      </c>
      <c r="I343" s="1085">
        <v>0</v>
      </c>
      <c r="J343" s="1085">
        <v>0</v>
      </c>
      <c r="K343" s="1085">
        <v>0</v>
      </c>
      <c r="L343" s="1085">
        <v>0</v>
      </c>
      <c r="M343" s="1094">
        <v>0</v>
      </c>
    </row>
    <row r="344" spans="1:13" ht="18.399999999999999" customHeight="1">
      <c r="A344" s="56"/>
      <c r="B344" s="52"/>
      <c r="C344" s="53" t="s">
        <v>4</v>
      </c>
      <c r="D344" s="62" t="s">
        <v>43</v>
      </c>
      <c r="E344" s="682">
        <v>4087187.7000000007</v>
      </c>
      <c r="F344" s="1085">
        <v>0</v>
      </c>
      <c r="G344" s="1085"/>
      <c r="H344" s="1085">
        <v>42824.08</v>
      </c>
      <c r="I344" s="1085">
        <v>4017859.0100000007</v>
      </c>
      <c r="J344" s="1085">
        <v>0</v>
      </c>
      <c r="K344" s="1085">
        <v>0</v>
      </c>
      <c r="L344" s="1085">
        <v>0</v>
      </c>
      <c r="M344" s="1094">
        <v>26504.61</v>
      </c>
    </row>
    <row r="345" spans="1:13" ht="18.399999999999999" customHeight="1">
      <c r="A345" s="56"/>
      <c r="B345" s="52"/>
      <c r="C345" s="53" t="s">
        <v>4</v>
      </c>
      <c r="D345" s="62" t="s">
        <v>44</v>
      </c>
      <c r="E345" s="174">
        <v>0.15868259890515202</v>
      </c>
      <c r="F345" s="174">
        <v>0</v>
      </c>
      <c r="G345" s="174"/>
      <c r="H345" s="174">
        <v>0.41576776699029128</v>
      </c>
      <c r="I345" s="174">
        <v>0.18248065264783361</v>
      </c>
      <c r="J345" s="174">
        <v>0</v>
      </c>
      <c r="K345" s="174">
        <v>0</v>
      </c>
      <c r="L345" s="174">
        <v>0</v>
      </c>
      <c r="M345" s="274">
        <v>3.1704078947368423E-2</v>
      </c>
    </row>
    <row r="346" spans="1:13" ht="18.399999999999999" customHeight="1">
      <c r="A346" s="58"/>
      <c r="B346" s="59"/>
      <c r="C346" s="60" t="s">
        <v>4</v>
      </c>
      <c r="D346" s="64" t="s">
        <v>45</v>
      </c>
      <c r="E346" s="175">
        <v>0</v>
      </c>
      <c r="F346" s="175">
        <v>0</v>
      </c>
      <c r="G346" s="175"/>
      <c r="H346" s="175">
        <v>0</v>
      </c>
      <c r="I346" s="175">
        <v>0</v>
      </c>
      <c r="J346" s="175">
        <v>0</v>
      </c>
      <c r="K346" s="175">
        <v>0</v>
      </c>
      <c r="L346" s="175">
        <v>0</v>
      </c>
      <c r="M346" s="275">
        <v>0</v>
      </c>
    </row>
    <row r="347" spans="1:13" ht="18.399999999999999" customHeight="1">
      <c r="A347" s="51" t="s">
        <v>191</v>
      </c>
      <c r="B347" s="52" t="s">
        <v>47</v>
      </c>
      <c r="C347" s="53" t="s">
        <v>192</v>
      </c>
      <c r="D347" s="62" t="s">
        <v>41</v>
      </c>
      <c r="E347" s="682">
        <v>41592000</v>
      </c>
      <c r="F347" s="1085">
        <v>0</v>
      </c>
      <c r="G347" s="1091"/>
      <c r="H347" s="1085">
        <v>60000</v>
      </c>
      <c r="I347" s="1085">
        <v>35334000</v>
      </c>
      <c r="J347" s="1085">
        <v>703000</v>
      </c>
      <c r="K347" s="1085">
        <v>0</v>
      </c>
      <c r="L347" s="1085">
        <v>0</v>
      </c>
      <c r="M347" s="1094">
        <v>5495000</v>
      </c>
    </row>
    <row r="348" spans="1:13" ht="18.399999999999999" customHeight="1">
      <c r="A348" s="56"/>
      <c r="B348" s="52"/>
      <c r="C348" s="53" t="s">
        <v>4</v>
      </c>
      <c r="D348" s="62" t="s">
        <v>42</v>
      </c>
      <c r="E348" s="682">
        <v>0</v>
      </c>
      <c r="F348" s="1085">
        <v>0</v>
      </c>
      <c r="G348" s="1085"/>
      <c r="H348" s="1085">
        <v>0</v>
      </c>
      <c r="I348" s="1085">
        <v>0</v>
      </c>
      <c r="J348" s="1085">
        <v>0</v>
      </c>
      <c r="K348" s="1085">
        <v>0</v>
      </c>
      <c r="L348" s="1085">
        <v>0</v>
      </c>
      <c r="M348" s="1094">
        <v>0</v>
      </c>
    </row>
    <row r="349" spans="1:13" ht="18.399999999999999" customHeight="1">
      <c r="A349" s="56"/>
      <c r="B349" s="52"/>
      <c r="C349" s="53" t="s">
        <v>4</v>
      </c>
      <c r="D349" s="62" t="s">
        <v>43</v>
      </c>
      <c r="E349" s="682">
        <v>10071425.26</v>
      </c>
      <c r="F349" s="1085">
        <v>0</v>
      </c>
      <c r="G349" s="1085"/>
      <c r="H349" s="1085">
        <v>4894</v>
      </c>
      <c r="I349" s="1085">
        <v>8663924.9299999997</v>
      </c>
      <c r="J349" s="1085">
        <v>0</v>
      </c>
      <c r="K349" s="1085">
        <v>0</v>
      </c>
      <c r="L349" s="1085">
        <v>0</v>
      </c>
      <c r="M349" s="1094">
        <v>1402606.3299999998</v>
      </c>
    </row>
    <row r="350" spans="1:13" ht="18.399999999999999" customHeight="1">
      <c r="A350" s="56"/>
      <c r="B350" s="52"/>
      <c r="C350" s="53" t="s">
        <v>4</v>
      </c>
      <c r="D350" s="62" t="s">
        <v>44</v>
      </c>
      <c r="E350" s="174">
        <v>0.2421481356991729</v>
      </c>
      <c r="F350" s="174">
        <v>0</v>
      </c>
      <c r="G350" s="174"/>
      <c r="H350" s="174">
        <v>8.1566666666666662E-2</v>
      </c>
      <c r="I350" s="174">
        <v>0.24520079611705439</v>
      </c>
      <c r="J350" s="174">
        <v>0</v>
      </c>
      <c r="K350" s="174">
        <v>0</v>
      </c>
      <c r="L350" s="174">
        <v>0</v>
      </c>
      <c r="M350" s="274">
        <v>0.25525137943585074</v>
      </c>
    </row>
    <row r="351" spans="1:13" ht="18.399999999999999" customHeight="1">
      <c r="A351" s="58"/>
      <c r="B351" s="59"/>
      <c r="C351" s="60" t="s">
        <v>4</v>
      </c>
      <c r="D351" s="61" t="s">
        <v>45</v>
      </c>
      <c r="E351" s="276">
        <v>0</v>
      </c>
      <c r="F351" s="175">
        <v>0</v>
      </c>
      <c r="G351" s="175"/>
      <c r="H351" s="175">
        <v>0</v>
      </c>
      <c r="I351" s="175">
        <v>0</v>
      </c>
      <c r="J351" s="175">
        <v>0</v>
      </c>
      <c r="K351" s="175">
        <v>0</v>
      </c>
      <c r="L351" s="175">
        <v>0</v>
      </c>
      <c r="M351" s="275">
        <v>0</v>
      </c>
    </row>
    <row r="352" spans="1:13" ht="18.399999999999999" customHeight="1">
      <c r="A352" s="51" t="s">
        <v>193</v>
      </c>
      <c r="B352" s="52" t="s">
        <v>47</v>
      </c>
      <c r="C352" s="53" t="s">
        <v>194</v>
      </c>
      <c r="D352" s="54" t="s">
        <v>41</v>
      </c>
      <c r="E352" s="683">
        <v>17951189000</v>
      </c>
      <c r="F352" s="1085">
        <v>17645343000</v>
      </c>
      <c r="G352" s="1091"/>
      <c r="H352" s="1085">
        <v>295246000</v>
      </c>
      <c r="I352" s="1085">
        <v>10600000</v>
      </c>
      <c r="J352" s="1085">
        <v>0</v>
      </c>
      <c r="K352" s="1085">
        <v>0</v>
      </c>
      <c r="L352" s="1085">
        <v>0</v>
      </c>
      <c r="M352" s="1094">
        <v>0</v>
      </c>
    </row>
    <row r="353" spans="1:13" ht="18.399999999999999" customHeight="1">
      <c r="A353" s="56"/>
      <c r="B353" s="52"/>
      <c r="C353" s="53" t="s">
        <v>195</v>
      </c>
      <c r="D353" s="62" t="s">
        <v>42</v>
      </c>
      <c r="E353" s="682">
        <v>0</v>
      </c>
      <c r="F353" s="1085">
        <v>0</v>
      </c>
      <c r="G353" s="1085"/>
      <c r="H353" s="1085">
        <v>0</v>
      </c>
      <c r="I353" s="1085">
        <v>0</v>
      </c>
      <c r="J353" s="1085">
        <v>0</v>
      </c>
      <c r="K353" s="1085">
        <v>0</v>
      </c>
      <c r="L353" s="1085">
        <v>0</v>
      </c>
      <c r="M353" s="1094">
        <v>0</v>
      </c>
    </row>
    <row r="354" spans="1:13" ht="18.399999999999999" customHeight="1">
      <c r="A354" s="56"/>
      <c r="B354" s="52"/>
      <c r="C354" s="53" t="s">
        <v>4</v>
      </c>
      <c r="D354" s="62" t="s">
        <v>43</v>
      </c>
      <c r="E354" s="682">
        <v>4520003706.4399996</v>
      </c>
      <c r="F354" s="1085">
        <v>4440260312.8199997</v>
      </c>
      <c r="G354" s="1085"/>
      <c r="H354" s="1085">
        <v>77142741.620000005</v>
      </c>
      <c r="I354" s="1085">
        <v>2600652</v>
      </c>
      <c r="J354" s="1085">
        <v>0</v>
      </c>
      <c r="K354" s="1085">
        <v>0</v>
      </c>
      <c r="L354" s="1085">
        <v>0</v>
      </c>
      <c r="M354" s="1094">
        <v>0</v>
      </c>
    </row>
    <row r="355" spans="1:13" ht="18.399999999999999" customHeight="1">
      <c r="A355" s="56"/>
      <c r="B355" s="52"/>
      <c r="C355" s="53" t="s">
        <v>4</v>
      </c>
      <c r="D355" s="62" t="s">
        <v>44</v>
      </c>
      <c r="E355" s="174">
        <v>0.25179411271531926</v>
      </c>
      <c r="F355" s="174">
        <v>0.25163921794096039</v>
      </c>
      <c r="G355" s="174"/>
      <c r="H355" s="174">
        <v>0.26128293565365834</v>
      </c>
      <c r="I355" s="174">
        <v>0.2453445283018868</v>
      </c>
      <c r="J355" s="174">
        <v>0</v>
      </c>
      <c r="K355" s="174">
        <v>0</v>
      </c>
      <c r="L355" s="174">
        <v>0</v>
      </c>
      <c r="M355" s="274">
        <v>0</v>
      </c>
    </row>
    <row r="356" spans="1:13" ht="18.399999999999999" customHeight="1">
      <c r="A356" s="58"/>
      <c r="B356" s="59"/>
      <c r="C356" s="60" t="s">
        <v>4</v>
      </c>
      <c r="D356" s="64" t="s">
        <v>45</v>
      </c>
      <c r="E356" s="175">
        <v>0</v>
      </c>
      <c r="F356" s="175">
        <v>0</v>
      </c>
      <c r="G356" s="175"/>
      <c r="H356" s="175">
        <v>0</v>
      </c>
      <c r="I356" s="175">
        <v>0</v>
      </c>
      <c r="J356" s="175">
        <v>0</v>
      </c>
      <c r="K356" s="175">
        <v>0</v>
      </c>
      <c r="L356" s="175">
        <v>0</v>
      </c>
      <c r="M356" s="275">
        <v>0</v>
      </c>
    </row>
    <row r="357" spans="1:13" ht="18.399999999999999" customHeight="1">
      <c r="A357" s="51" t="s">
        <v>196</v>
      </c>
      <c r="B357" s="52" t="s">
        <v>47</v>
      </c>
      <c r="C357" s="53" t="s">
        <v>197</v>
      </c>
      <c r="D357" s="54" t="s">
        <v>41</v>
      </c>
      <c r="E357" s="682">
        <v>44856690000</v>
      </c>
      <c r="F357" s="1085">
        <v>38142004000</v>
      </c>
      <c r="G357" s="1091"/>
      <c r="H357" s="1085">
        <v>2888032000</v>
      </c>
      <c r="I357" s="1085">
        <v>3826654000</v>
      </c>
      <c r="J357" s="1085">
        <v>0</v>
      </c>
      <c r="K357" s="1085">
        <v>0</v>
      </c>
      <c r="L357" s="1085">
        <v>0</v>
      </c>
      <c r="M357" s="1094">
        <v>0</v>
      </c>
    </row>
    <row r="358" spans="1:13" ht="18.399999999999999" customHeight="1">
      <c r="A358" s="56"/>
      <c r="B358" s="52"/>
      <c r="C358" s="53" t="s">
        <v>4</v>
      </c>
      <c r="D358" s="57" t="s">
        <v>42</v>
      </c>
      <c r="E358" s="682">
        <v>0</v>
      </c>
      <c r="F358" s="1085">
        <v>0</v>
      </c>
      <c r="G358" s="1085"/>
      <c r="H358" s="1085">
        <v>0</v>
      </c>
      <c r="I358" s="1085">
        <v>0</v>
      </c>
      <c r="J358" s="1085">
        <v>0</v>
      </c>
      <c r="K358" s="1085">
        <v>0</v>
      </c>
      <c r="L358" s="1085">
        <v>0</v>
      </c>
      <c r="M358" s="1094">
        <v>0</v>
      </c>
    </row>
    <row r="359" spans="1:13" ht="18.399999999999999" customHeight="1">
      <c r="A359" s="56"/>
      <c r="B359" s="52"/>
      <c r="C359" s="53" t="s">
        <v>4</v>
      </c>
      <c r="D359" s="57" t="s">
        <v>43</v>
      </c>
      <c r="E359" s="682">
        <v>10095014832.49</v>
      </c>
      <c r="F359" s="1085">
        <v>8277434419.04</v>
      </c>
      <c r="G359" s="1085"/>
      <c r="H359" s="1085">
        <v>946383948.77999997</v>
      </c>
      <c r="I359" s="1085">
        <v>871196464.66999996</v>
      </c>
      <c r="J359" s="1085">
        <v>0</v>
      </c>
      <c r="K359" s="1085">
        <v>0</v>
      </c>
      <c r="L359" s="1085">
        <v>0</v>
      </c>
      <c r="M359" s="1094">
        <v>0</v>
      </c>
    </row>
    <row r="360" spans="1:13" ht="18.399999999999999" customHeight="1">
      <c r="A360" s="56"/>
      <c r="B360" s="52"/>
      <c r="C360" s="53" t="s">
        <v>4</v>
      </c>
      <c r="D360" s="57" t="s">
        <v>44</v>
      </c>
      <c r="E360" s="174">
        <v>0.22505037336660372</v>
      </c>
      <c r="F360" s="174">
        <v>0.21701624327447502</v>
      </c>
      <c r="G360" s="174"/>
      <c r="H360" s="174">
        <v>0.32769164219094526</v>
      </c>
      <c r="I360" s="174">
        <v>0.22766533495581256</v>
      </c>
      <c r="J360" s="174">
        <v>0</v>
      </c>
      <c r="K360" s="174">
        <v>0</v>
      </c>
      <c r="L360" s="174">
        <v>0</v>
      </c>
      <c r="M360" s="274">
        <v>0</v>
      </c>
    </row>
    <row r="361" spans="1:13" ht="18.399999999999999" customHeight="1">
      <c r="A361" s="58"/>
      <c r="B361" s="59"/>
      <c r="C361" s="60" t="s">
        <v>4</v>
      </c>
      <c r="D361" s="61" t="s">
        <v>45</v>
      </c>
      <c r="E361" s="175">
        <v>0</v>
      </c>
      <c r="F361" s="175">
        <v>0</v>
      </c>
      <c r="G361" s="175"/>
      <c r="H361" s="175">
        <v>0</v>
      </c>
      <c r="I361" s="175">
        <v>0</v>
      </c>
      <c r="J361" s="175">
        <v>0</v>
      </c>
      <c r="K361" s="175">
        <v>0</v>
      </c>
      <c r="L361" s="175">
        <v>0</v>
      </c>
      <c r="M361" s="275">
        <v>0</v>
      </c>
    </row>
    <row r="362" spans="1:13" ht="18.399999999999999" customHeight="1">
      <c r="A362" s="51" t="s">
        <v>198</v>
      </c>
      <c r="B362" s="52" t="s">
        <v>47</v>
      </c>
      <c r="C362" s="53" t="s">
        <v>427</v>
      </c>
      <c r="D362" s="54" t="s">
        <v>41</v>
      </c>
      <c r="E362" s="682">
        <v>53312000</v>
      </c>
      <c r="F362" s="1085">
        <v>0</v>
      </c>
      <c r="G362" s="1091"/>
      <c r="H362" s="1085">
        <v>55000</v>
      </c>
      <c r="I362" s="1085">
        <v>52772000</v>
      </c>
      <c r="J362" s="1085">
        <v>485000</v>
      </c>
      <c r="K362" s="1085">
        <v>0</v>
      </c>
      <c r="L362" s="1085">
        <v>0</v>
      </c>
      <c r="M362" s="1094">
        <v>0</v>
      </c>
    </row>
    <row r="363" spans="1:13" ht="18.399999999999999" customHeight="1">
      <c r="A363" s="56"/>
      <c r="B363" s="52"/>
      <c r="C363" s="53" t="s">
        <v>428</v>
      </c>
      <c r="D363" s="57" t="s">
        <v>42</v>
      </c>
      <c r="E363" s="682">
        <v>0</v>
      </c>
      <c r="F363" s="1085">
        <v>0</v>
      </c>
      <c r="G363" s="1085"/>
      <c r="H363" s="1085">
        <v>0</v>
      </c>
      <c r="I363" s="1085">
        <v>0</v>
      </c>
      <c r="J363" s="1085">
        <v>0</v>
      </c>
      <c r="K363" s="1085">
        <v>0</v>
      </c>
      <c r="L363" s="1085">
        <v>0</v>
      </c>
      <c r="M363" s="1094">
        <v>0</v>
      </c>
    </row>
    <row r="364" spans="1:13" ht="18.399999999999999" customHeight="1">
      <c r="A364" s="56"/>
      <c r="B364" s="52"/>
      <c r="C364" s="53" t="s">
        <v>4</v>
      </c>
      <c r="D364" s="57" t="s">
        <v>43</v>
      </c>
      <c r="E364" s="682">
        <v>11512641.32</v>
      </c>
      <c r="F364" s="1085">
        <v>0</v>
      </c>
      <c r="G364" s="1085"/>
      <c r="H364" s="1085">
        <v>7745.17</v>
      </c>
      <c r="I364" s="1085">
        <v>11504896.15</v>
      </c>
      <c r="J364" s="1085">
        <v>0</v>
      </c>
      <c r="K364" s="1085">
        <v>0</v>
      </c>
      <c r="L364" s="1085">
        <v>0</v>
      </c>
      <c r="M364" s="1094">
        <v>0</v>
      </c>
    </row>
    <row r="365" spans="1:13" ht="18.399999999999999" customHeight="1">
      <c r="A365" s="56"/>
      <c r="B365" s="52"/>
      <c r="C365" s="53" t="s">
        <v>4</v>
      </c>
      <c r="D365" s="57" t="s">
        <v>44</v>
      </c>
      <c r="E365" s="174">
        <v>0.21594840411164468</v>
      </c>
      <c r="F365" s="174">
        <v>0</v>
      </c>
      <c r="G365" s="174"/>
      <c r="H365" s="174">
        <v>0.14082127272727274</v>
      </c>
      <c r="I365" s="174">
        <v>0.21801137250814825</v>
      </c>
      <c r="J365" s="174">
        <v>0</v>
      </c>
      <c r="K365" s="174">
        <v>0</v>
      </c>
      <c r="L365" s="174">
        <v>0</v>
      </c>
      <c r="M365" s="274">
        <v>0</v>
      </c>
    </row>
    <row r="366" spans="1:13" ht="18.399999999999999" customHeight="1">
      <c r="A366" s="58"/>
      <c r="B366" s="59"/>
      <c r="C366" s="60" t="s">
        <v>4</v>
      </c>
      <c r="D366" s="61" t="s">
        <v>45</v>
      </c>
      <c r="E366" s="175">
        <v>0</v>
      </c>
      <c r="F366" s="175">
        <v>0</v>
      </c>
      <c r="G366" s="175"/>
      <c r="H366" s="175">
        <v>0</v>
      </c>
      <c r="I366" s="175">
        <v>0</v>
      </c>
      <c r="J366" s="175">
        <v>0</v>
      </c>
      <c r="K366" s="175">
        <v>0</v>
      </c>
      <c r="L366" s="175">
        <v>0</v>
      </c>
      <c r="M366" s="275">
        <v>0</v>
      </c>
    </row>
    <row r="367" spans="1:13" ht="18.399999999999999" customHeight="1">
      <c r="A367" s="51" t="s">
        <v>199</v>
      </c>
      <c r="B367" s="52" t="s">
        <v>47</v>
      </c>
      <c r="C367" s="53" t="s">
        <v>200</v>
      </c>
      <c r="D367" s="62" t="s">
        <v>41</v>
      </c>
      <c r="E367" s="682">
        <v>29640000</v>
      </c>
      <c r="F367" s="1085">
        <v>0</v>
      </c>
      <c r="G367" s="1091"/>
      <c r="H367" s="1085">
        <v>17000</v>
      </c>
      <c r="I367" s="1085">
        <v>29158000</v>
      </c>
      <c r="J367" s="1085">
        <v>465000</v>
      </c>
      <c r="K367" s="1085">
        <v>0</v>
      </c>
      <c r="L367" s="1085">
        <v>0</v>
      </c>
      <c r="M367" s="1094">
        <v>0</v>
      </c>
    </row>
    <row r="368" spans="1:13" ht="18" customHeight="1">
      <c r="A368" s="56"/>
      <c r="B368" s="52"/>
      <c r="C368" s="53" t="s">
        <v>4</v>
      </c>
      <c r="D368" s="62" t="s">
        <v>42</v>
      </c>
      <c r="E368" s="682">
        <v>0</v>
      </c>
      <c r="F368" s="1085">
        <v>0</v>
      </c>
      <c r="G368" s="1085"/>
      <c r="H368" s="1085">
        <v>0</v>
      </c>
      <c r="I368" s="1085">
        <v>0</v>
      </c>
      <c r="J368" s="1085">
        <v>0</v>
      </c>
      <c r="K368" s="1085">
        <v>0</v>
      </c>
      <c r="L368" s="1085">
        <v>0</v>
      </c>
      <c r="M368" s="1094">
        <v>0</v>
      </c>
    </row>
    <row r="369" spans="1:13" ht="18.399999999999999" customHeight="1">
      <c r="A369" s="56"/>
      <c r="B369" s="52"/>
      <c r="C369" s="53" t="s">
        <v>4</v>
      </c>
      <c r="D369" s="62" t="s">
        <v>43</v>
      </c>
      <c r="E369" s="682">
        <v>7377331.2400000002</v>
      </c>
      <c r="F369" s="1085">
        <v>0</v>
      </c>
      <c r="G369" s="1085"/>
      <c r="H369" s="1085">
        <v>1800</v>
      </c>
      <c r="I369" s="1085">
        <v>7375531.2400000002</v>
      </c>
      <c r="J369" s="1085">
        <v>0</v>
      </c>
      <c r="K369" s="1085">
        <v>0</v>
      </c>
      <c r="L369" s="1085">
        <v>0</v>
      </c>
      <c r="M369" s="1094">
        <v>0</v>
      </c>
    </row>
    <row r="370" spans="1:13" ht="18.399999999999999" customHeight="1">
      <c r="A370" s="56"/>
      <c r="B370" s="52"/>
      <c r="C370" s="53" t="s">
        <v>4</v>
      </c>
      <c r="D370" s="62" t="s">
        <v>44</v>
      </c>
      <c r="E370" s="174">
        <v>0.24889781511470985</v>
      </c>
      <c r="F370" s="174">
        <v>0</v>
      </c>
      <c r="G370" s="174"/>
      <c r="H370" s="174">
        <v>0.10588235294117647</v>
      </c>
      <c r="I370" s="174">
        <v>0.25295051924000272</v>
      </c>
      <c r="J370" s="174">
        <v>0</v>
      </c>
      <c r="K370" s="174">
        <v>0</v>
      </c>
      <c r="L370" s="174">
        <v>0</v>
      </c>
      <c r="M370" s="274">
        <v>0</v>
      </c>
    </row>
    <row r="371" spans="1:13" ht="18.399999999999999" customHeight="1">
      <c r="A371" s="58"/>
      <c r="B371" s="59"/>
      <c r="C371" s="60" t="s">
        <v>4</v>
      </c>
      <c r="D371" s="62" t="s">
        <v>45</v>
      </c>
      <c r="E371" s="175">
        <v>0</v>
      </c>
      <c r="F371" s="175">
        <v>0</v>
      </c>
      <c r="G371" s="175"/>
      <c r="H371" s="175">
        <v>0</v>
      </c>
      <c r="I371" s="175">
        <v>0</v>
      </c>
      <c r="J371" s="175">
        <v>0</v>
      </c>
      <c r="K371" s="175">
        <v>0</v>
      </c>
      <c r="L371" s="175">
        <v>0</v>
      </c>
      <c r="M371" s="275">
        <v>0</v>
      </c>
    </row>
    <row r="372" spans="1:13" ht="18.399999999999999" customHeight="1">
      <c r="A372" s="70" t="s">
        <v>201</v>
      </c>
      <c r="B372" s="71" t="s">
        <v>47</v>
      </c>
      <c r="C372" s="52" t="s">
        <v>202</v>
      </c>
      <c r="D372" s="63" t="s">
        <v>41</v>
      </c>
      <c r="E372" s="682">
        <v>125536000</v>
      </c>
      <c r="F372" s="1085">
        <v>0</v>
      </c>
      <c r="G372" s="1091"/>
      <c r="H372" s="1085">
        <v>250000</v>
      </c>
      <c r="I372" s="1085">
        <v>102309000</v>
      </c>
      <c r="J372" s="1085">
        <v>10860000</v>
      </c>
      <c r="K372" s="1085">
        <v>0</v>
      </c>
      <c r="L372" s="1085">
        <v>0</v>
      </c>
      <c r="M372" s="1094">
        <v>12117000</v>
      </c>
    </row>
    <row r="373" spans="1:13" ht="18.399999999999999" customHeight="1">
      <c r="A373" s="56"/>
      <c r="B373" s="52"/>
      <c r="C373" s="53" t="s">
        <v>203</v>
      </c>
      <c r="D373" s="62" t="s">
        <v>42</v>
      </c>
      <c r="E373" s="682">
        <v>0</v>
      </c>
      <c r="F373" s="1085">
        <v>0</v>
      </c>
      <c r="G373" s="1085"/>
      <c r="H373" s="1085">
        <v>0</v>
      </c>
      <c r="I373" s="1085">
        <v>0</v>
      </c>
      <c r="J373" s="1085">
        <v>0</v>
      </c>
      <c r="K373" s="1085">
        <v>0</v>
      </c>
      <c r="L373" s="1085">
        <v>0</v>
      </c>
      <c r="M373" s="1094">
        <v>0</v>
      </c>
    </row>
    <row r="374" spans="1:13" ht="18.399999999999999" customHeight="1">
      <c r="A374" s="56"/>
      <c r="B374" s="52"/>
      <c r="C374" s="53" t="s">
        <v>4</v>
      </c>
      <c r="D374" s="62" t="s">
        <v>43</v>
      </c>
      <c r="E374" s="682">
        <v>25396551.929999996</v>
      </c>
      <c r="F374" s="1085">
        <v>0</v>
      </c>
      <c r="G374" s="1085"/>
      <c r="H374" s="1085">
        <v>69665.97</v>
      </c>
      <c r="I374" s="1085">
        <v>24593259.429999996</v>
      </c>
      <c r="J374" s="1085">
        <v>58914.75</v>
      </c>
      <c r="K374" s="1085">
        <v>0</v>
      </c>
      <c r="L374" s="1085">
        <v>0</v>
      </c>
      <c r="M374" s="1094">
        <v>674711.78000000014</v>
      </c>
    </row>
    <row r="375" spans="1:13" ht="18.399999999999999" customHeight="1">
      <c r="A375" s="56"/>
      <c r="B375" s="52"/>
      <c r="C375" s="53" t="s">
        <v>4</v>
      </c>
      <c r="D375" s="62" t="s">
        <v>44</v>
      </c>
      <c r="E375" s="174">
        <v>0.20230493189204687</v>
      </c>
      <c r="F375" s="174">
        <v>0</v>
      </c>
      <c r="G375" s="174"/>
      <c r="H375" s="174">
        <v>0.27866388000000003</v>
      </c>
      <c r="I375" s="174">
        <v>0.24038216999481957</v>
      </c>
      <c r="J375" s="174">
        <v>5.4249309392265192E-3</v>
      </c>
      <c r="K375" s="174">
        <v>0</v>
      </c>
      <c r="L375" s="174">
        <v>0</v>
      </c>
      <c r="M375" s="274">
        <v>5.5683071717421817E-2</v>
      </c>
    </row>
    <row r="376" spans="1:13" ht="18.399999999999999" customHeight="1">
      <c r="A376" s="58"/>
      <c r="B376" s="59"/>
      <c r="C376" s="60" t="s">
        <v>4</v>
      </c>
      <c r="D376" s="64" t="s">
        <v>45</v>
      </c>
      <c r="E376" s="175">
        <v>0</v>
      </c>
      <c r="F376" s="175">
        <v>0</v>
      </c>
      <c r="G376" s="175"/>
      <c r="H376" s="175">
        <v>0</v>
      </c>
      <c r="I376" s="175">
        <v>0</v>
      </c>
      <c r="J376" s="175">
        <v>0</v>
      </c>
      <c r="K376" s="175">
        <v>0</v>
      </c>
      <c r="L376" s="175">
        <v>0</v>
      </c>
      <c r="M376" s="275">
        <v>0</v>
      </c>
    </row>
    <row r="377" spans="1:13" ht="18.399999999999999" customHeight="1">
      <c r="A377" s="51" t="s">
        <v>204</v>
      </c>
      <c r="B377" s="52" t="s">
        <v>47</v>
      </c>
      <c r="C377" s="53" t="s">
        <v>224</v>
      </c>
      <c r="D377" s="54" t="s">
        <v>41</v>
      </c>
      <c r="E377" s="683">
        <v>27600000000</v>
      </c>
      <c r="F377" s="1085">
        <v>0</v>
      </c>
      <c r="G377" s="1091"/>
      <c r="H377" s="1085">
        <v>0</v>
      </c>
      <c r="I377" s="1085">
        <v>100000</v>
      </c>
      <c r="J377" s="1085">
        <v>0</v>
      </c>
      <c r="K377" s="1085">
        <v>27599900000</v>
      </c>
      <c r="L377" s="1085">
        <v>0</v>
      </c>
      <c r="M377" s="1094">
        <v>0</v>
      </c>
    </row>
    <row r="378" spans="1:13" ht="18.399999999999999" customHeight="1">
      <c r="A378" s="51"/>
      <c r="B378" s="52"/>
      <c r="C378" s="53" t="s">
        <v>4</v>
      </c>
      <c r="D378" s="62" t="s">
        <v>42</v>
      </c>
      <c r="E378" s="682">
        <v>0</v>
      </c>
      <c r="F378" s="1085">
        <v>0</v>
      </c>
      <c r="G378" s="1085"/>
      <c r="H378" s="1085">
        <v>0</v>
      </c>
      <c r="I378" s="1085">
        <v>0</v>
      </c>
      <c r="J378" s="1085">
        <v>0</v>
      </c>
      <c r="K378" s="1085">
        <v>0</v>
      </c>
      <c r="L378" s="1085">
        <v>0</v>
      </c>
      <c r="M378" s="1094">
        <v>0</v>
      </c>
    </row>
    <row r="379" spans="1:13" ht="18.399999999999999" customHeight="1">
      <c r="A379" s="56"/>
      <c r="B379" s="52"/>
      <c r="C379" s="53" t="s">
        <v>4</v>
      </c>
      <c r="D379" s="62" t="s">
        <v>43</v>
      </c>
      <c r="E379" s="682">
        <v>5822827122.6300001</v>
      </c>
      <c r="F379" s="1085">
        <v>0</v>
      </c>
      <c r="G379" s="1085"/>
      <c r="H379" s="1085">
        <v>0</v>
      </c>
      <c r="I379" s="1085">
        <v>0</v>
      </c>
      <c r="J379" s="1085">
        <v>0</v>
      </c>
      <c r="K379" s="1085">
        <v>5822827122.6300001</v>
      </c>
      <c r="L379" s="1085">
        <v>0</v>
      </c>
      <c r="M379" s="1094">
        <v>0</v>
      </c>
    </row>
    <row r="380" spans="1:13" ht="18.399999999999999" customHeight="1">
      <c r="A380" s="56"/>
      <c r="B380" s="52"/>
      <c r="C380" s="53" t="s">
        <v>4</v>
      </c>
      <c r="D380" s="62" t="s">
        <v>44</v>
      </c>
      <c r="E380" s="174">
        <v>0.21097199719673915</v>
      </c>
      <c r="F380" s="174">
        <v>0</v>
      </c>
      <c r="G380" s="174"/>
      <c r="H380" s="174">
        <v>0</v>
      </c>
      <c r="I380" s="174">
        <v>0</v>
      </c>
      <c r="J380" s="174">
        <v>0</v>
      </c>
      <c r="K380" s="174">
        <v>0.21097276159080286</v>
      </c>
      <c r="L380" s="174">
        <v>0</v>
      </c>
      <c r="M380" s="274">
        <v>0</v>
      </c>
    </row>
    <row r="381" spans="1:13" ht="18.399999999999999" customHeight="1">
      <c r="A381" s="58"/>
      <c r="B381" s="59"/>
      <c r="C381" s="60" t="s">
        <v>4</v>
      </c>
      <c r="D381" s="64" t="s">
        <v>45</v>
      </c>
      <c r="E381" s="175">
        <v>0</v>
      </c>
      <c r="F381" s="175">
        <v>0</v>
      </c>
      <c r="G381" s="175"/>
      <c r="H381" s="175">
        <v>0</v>
      </c>
      <c r="I381" s="175">
        <v>0</v>
      </c>
      <c r="J381" s="175">
        <v>0</v>
      </c>
      <c r="K381" s="175">
        <v>0</v>
      </c>
      <c r="L381" s="175">
        <v>0</v>
      </c>
      <c r="M381" s="275">
        <v>0</v>
      </c>
    </row>
    <row r="382" spans="1:13" ht="18.399999999999999" customHeight="1">
      <c r="A382" s="51" t="s">
        <v>205</v>
      </c>
      <c r="B382" s="52" t="s">
        <v>47</v>
      </c>
      <c r="C382" s="53" t="s">
        <v>206</v>
      </c>
      <c r="D382" s="62" t="s">
        <v>41</v>
      </c>
      <c r="E382" s="682">
        <v>133246000</v>
      </c>
      <c r="F382" s="1085">
        <v>0</v>
      </c>
      <c r="G382" s="1091"/>
      <c r="H382" s="1085">
        <v>134000</v>
      </c>
      <c r="I382" s="1085">
        <v>130641000</v>
      </c>
      <c r="J382" s="1085">
        <v>2471000</v>
      </c>
      <c r="K382" s="1085">
        <v>0</v>
      </c>
      <c r="L382" s="1085">
        <v>0</v>
      </c>
      <c r="M382" s="1094">
        <v>0</v>
      </c>
    </row>
    <row r="383" spans="1:13" ht="18.399999999999999" customHeight="1">
      <c r="A383" s="56"/>
      <c r="B383" s="52"/>
      <c r="C383" s="53" t="s">
        <v>4</v>
      </c>
      <c r="D383" s="62" t="s">
        <v>42</v>
      </c>
      <c r="E383" s="682">
        <v>0</v>
      </c>
      <c r="F383" s="1085">
        <v>0</v>
      </c>
      <c r="G383" s="1085"/>
      <c r="H383" s="1085">
        <v>0</v>
      </c>
      <c r="I383" s="1085">
        <v>0</v>
      </c>
      <c r="J383" s="1085">
        <v>0</v>
      </c>
      <c r="K383" s="1085">
        <v>0</v>
      </c>
      <c r="L383" s="1085">
        <v>0</v>
      </c>
      <c r="M383" s="1094">
        <v>0</v>
      </c>
    </row>
    <row r="384" spans="1:13" ht="18.399999999999999" customHeight="1">
      <c r="A384" s="56"/>
      <c r="B384" s="52"/>
      <c r="C384" s="53" t="s">
        <v>4</v>
      </c>
      <c r="D384" s="62" t="s">
        <v>43</v>
      </c>
      <c r="E384" s="682">
        <v>35226772.369999982</v>
      </c>
      <c r="F384" s="1085">
        <v>0</v>
      </c>
      <c r="G384" s="1085"/>
      <c r="H384" s="1085">
        <v>20849.5</v>
      </c>
      <c r="I384" s="1085">
        <v>35121410.569999985</v>
      </c>
      <c r="J384" s="1085">
        <v>84512.3</v>
      </c>
      <c r="K384" s="1085">
        <v>0</v>
      </c>
      <c r="L384" s="1085">
        <v>0</v>
      </c>
      <c r="M384" s="1094">
        <v>0</v>
      </c>
    </row>
    <row r="385" spans="1:13" ht="18.399999999999999" customHeight="1">
      <c r="A385" s="56"/>
      <c r="B385" s="52"/>
      <c r="C385" s="53" t="s">
        <v>4</v>
      </c>
      <c r="D385" s="62" t="s">
        <v>44</v>
      </c>
      <c r="E385" s="174">
        <v>0.26437395771730471</v>
      </c>
      <c r="F385" s="174">
        <v>0</v>
      </c>
      <c r="G385" s="174"/>
      <c r="H385" s="174">
        <v>0.15559328358208954</v>
      </c>
      <c r="I385" s="174">
        <v>0.26883911306557656</v>
      </c>
      <c r="J385" s="174">
        <v>3.4201659247268312E-2</v>
      </c>
      <c r="K385" s="174">
        <v>0</v>
      </c>
      <c r="L385" s="174">
        <v>0</v>
      </c>
      <c r="M385" s="274">
        <v>0</v>
      </c>
    </row>
    <row r="386" spans="1:13" ht="18.399999999999999" customHeight="1">
      <c r="A386" s="58"/>
      <c r="B386" s="59"/>
      <c r="C386" s="60" t="s">
        <v>4</v>
      </c>
      <c r="D386" s="64" t="s">
        <v>45</v>
      </c>
      <c r="E386" s="175">
        <v>0</v>
      </c>
      <c r="F386" s="175">
        <v>0</v>
      </c>
      <c r="G386" s="175"/>
      <c r="H386" s="175">
        <v>0</v>
      </c>
      <c r="I386" s="175">
        <v>0</v>
      </c>
      <c r="J386" s="175">
        <v>0</v>
      </c>
      <c r="K386" s="175">
        <v>0</v>
      </c>
      <c r="L386" s="175">
        <v>0</v>
      </c>
      <c r="M386" s="275">
        <v>0</v>
      </c>
    </row>
    <row r="387" spans="1:13" ht="18" customHeight="1">
      <c r="A387" s="51" t="s">
        <v>207</v>
      </c>
      <c r="B387" s="52" t="s">
        <v>47</v>
      </c>
      <c r="C387" s="53" t="s">
        <v>208</v>
      </c>
      <c r="D387" s="62" t="s">
        <v>41</v>
      </c>
      <c r="E387" s="682">
        <v>257935000</v>
      </c>
      <c r="F387" s="1085">
        <v>0</v>
      </c>
      <c r="G387" s="1091"/>
      <c r="H387" s="1085">
        <v>0</v>
      </c>
      <c r="I387" s="1085">
        <v>257935000</v>
      </c>
      <c r="J387" s="1085">
        <v>0</v>
      </c>
      <c r="K387" s="1085">
        <v>0</v>
      </c>
      <c r="L387" s="1085">
        <v>0</v>
      </c>
      <c r="M387" s="1094">
        <v>0</v>
      </c>
    </row>
    <row r="388" spans="1:13" ht="18.399999999999999" customHeight="1">
      <c r="A388" s="56"/>
      <c r="B388" s="52"/>
      <c r="C388" s="53" t="s">
        <v>4</v>
      </c>
      <c r="D388" s="62" t="s">
        <v>42</v>
      </c>
      <c r="E388" s="682">
        <v>0</v>
      </c>
      <c r="F388" s="1085">
        <v>0</v>
      </c>
      <c r="G388" s="1085"/>
      <c r="H388" s="1085">
        <v>0</v>
      </c>
      <c r="I388" s="1085">
        <v>0</v>
      </c>
      <c r="J388" s="1085">
        <v>0</v>
      </c>
      <c r="K388" s="1085">
        <v>0</v>
      </c>
      <c r="L388" s="1085">
        <v>0</v>
      </c>
      <c r="M388" s="1094">
        <v>0</v>
      </c>
    </row>
    <row r="389" spans="1:13" ht="18.399999999999999" customHeight="1">
      <c r="A389" s="56"/>
      <c r="B389" s="52"/>
      <c r="C389" s="53" t="s">
        <v>4</v>
      </c>
      <c r="D389" s="62" t="s">
        <v>43</v>
      </c>
      <c r="E389" s="682">
        <v>0</v>
      </c>
      <c r="F389" s="1085">
        <v>0</v>
      </c>
      <c r="G389" s="1085"/>
      <c r="H389" s="1085">
        <v>0</v>
      </c>
      <c r="I389" s="1085">
        <v>0</v>
      </c>
      <c r="J389" s="1085">
        <v>0</v>
      </c>
      <c r="K389" s="1085">
        <v>0</v>
      </c>
      <c r="L389" s="1085">
        <v>0</v>
      </c>
      <c r="M389" s="1094">
        <v>0</v>
      </c>
    </row>
    <row r="390" spans="1:13" ht="18.399999999999999" customHeight="1">
      <c r="A390" s="56"/>
      <c r="B390" s="52"/>
      <c r="C390" s="53" t="s">
        <v>4</v>
      </c>
      <c r="D390" s="62" t="s">
        <v>44</v>
      </c>
      <c r="E390" s="174">
        <v>0</v>
      </c>
      <c r="F390" s="174">
        <v>0</v>
      </c>
      <c r="G390" s="174"/>
      <c r="H390" s="174">
        <v>0</v>
      </c>
      <c r="I390" s="174">
        <v>0</v>
      </c>
      <c r="J390" s="174">
        <v>0</v>
      </c>
      <c r="K390" s="174">
        <v>0</v>
      </c>
      <c r="L390" s="174">
        <v>0</v>
      </c>
      <c r="M390" s="274">
        <v>0</v>
      </c>
    </row>
    <row r="391" spans="1:13" ht="18.399999999999999" customHeight="1">
      <c r="A391" s="58"/>
      <c r="B391" s="59"/>
      <c r="C391" s="60" t="s">
        <v>4</v>
      </c>
      <c r="D391" s="65" t="s">
        <v>45</v>
      </c>
      <c r="E391" s="175">
        <v>0</v>
      </c>
      <c r="F391" s="175">
        <v>0</v>
      </c>
      <c r="G391" s="175"/>
      <c r="H391" s="175">
        <v>0</v>
      </c>
      <c r="I391" s="175">
        <v>0</v>
      </c>
      <c r="J391" s="175">
        <v>0</v>
      </c>
      <c r="K391" s="175">
        <v>0</v>
      </c>
      <c r="L391" s="175">
        <v>0</v>
      </c>
      <c r="M391" s="275">
        <v>0</v>
      </c>
    </row>
    <row r="392" spans="1:13" ht="18.399999999999999" customHeight="1">
      <c r="A392" s="51" t="s">
        <v>209</v>
      </c>
      <c r="B392" s="52" t="s">
        <v>47</v>
      </c>
      <c r="C392" s="53" t="s">
        <v>210</v>
      </c>
      <c r="D392" s="62" t="s">
        <v>41</v>
      </c>
      <c r="E392" s="682">
        <v>66697426000</v>
      </c>
      <c r="F392" s="1085">
        <v>66697426000</v>
      </c>
      <c r="G392" s="1091"/>
      <c r="H392" s="1085">
        <v>0</v>
      </c>
      <c r="I392" s="1085">
        <v>0</v>
      </c>
      <c r="J392" s="1085">
        <v>0</v>
      </c>
      <c r="K392" s="1085">
        <v>0</v>
      </c>
      <c r="L392" s="1085">
        <v>0</v>
      </c>
      <c r="M392" s="1094">
        <v>0</v>
      </c>
    </row>
    <row r="393" spans="1:13" ht="18.399999999999999" customHeight="1">
      <c r="A393" s="56"/>
      <c r="B393" s="52"/>
      <c r="C393" s="53" t="s">
        <v>211</v>
      </c>
      <c r="D393" s="62" t="s">
        <v>42</v>
      </c>
      <c r="E393" s="682">
        <v>0</v>
      </c>
      <c r="F393" s="1085">
        <v>0</v>
      </c>
      <c r="H393" s="1085">
        <v>0</v>
      </c>
      <c r="I393" s="1085">
        <v>0</v>
      </c>
      <c r="J393" s="1085">
        <v>0</v>
      </c>
      <c r="K393" s="1085">
        <v>0</v>
      </c>
      <c r="L393" s="1085">
        <v>0</v>
      </c>
      <c r="M393" s="1094">
        <v>0</v>
      </c>
    </row>
    <row r="394" spans="1:13" ht="18.399999999999999" customHeight="1">
      <c r="A394" s="56"/>
      <c r="B394" s="52"/>
      <c r="C394" s="53" t="s">
        <v>4</v>
      </c>
      <c r="D394" s="62" t="s">
        <v>43</v>
      </c>
      <c r="E394" s="682">
        <v>22998941907</v>
      </c>
      <c r="F394" s="1085">
        <v>22998941907</v>
      </c>
      <c r="G394" s="1143" t="s">
        <v>712</v>
      </c>
      <c r="H394" s="1085">
        <v>0</v>
      </c>
      <c r="I394" s="1085">
        <v>0</v>
      </c>
      <c r="J394" s="1085">
        <v>0</v>
      </c>
      <c r="K394" s="1085">
        <v>0</v>
      </c>
      <c r="L394" s="1085">
        <v>0</v>
      </c>
      <c r="M394" s="1094">
        <v>0</v>
      </c>
    </row>
    <row r="395" spans="1:13" ht="18.399999999999999" customHeight="1">
      <c r="A395" s="56"/>
      <c r="B395" s="52"/>
      <c r="C395" s="53" t="s">
        <v>4</v>
      </c>
      <c r="D395" s="62" t="s">
        <v>44</v>
      </c>
      <c r="E395" s="174">
        <v>0.34482502978450774</v>
      </c>
      <c r="F395" s="174">
        <v>0.34482502978450774</v>
      </c>
      <c r="G395" s="174"/>
      <c r="H395" s="174">
        <v>0</v>
      </c>
      <c r="I395" s="174">
        <v>0</v>
      </c>
      <c r="J395" s="174">
        <v>0</v>
      </c>
      <c r="K395" s="174">
        <v>0</v>
      </c>
      <c r="L395" s="174">
        <v>0</v>
      </c>
      <c r="M395" s="274">
        <v>0</v>
      </c>
    </row>
    <row r="396" spans="1:13" ht="18.399999999999999" customHeight="1">
      <c r="A396" s="58"/>
      <c r="B396" s="59"/>
      <c r="C396" s="60" t="s">
        <v>4</v>
      </c>
      <c r="D396" s="65" t="s">
        <v>45</v>
      </c>
      <c r="E396" s="175">
        <v>0</v>
      </c>
      <c r="F396" s="175">
        <v>0</v>
      </c>
      <c r="G396" s="175"/>
      <c r="H396" s="175">
        <v>0</v>
      </c>
      <c r="I396" s="175">
        <v>0</v>
      </c>
      <c r="J396" s="175">
        <v>0</v>
      </c>
      <c r="K396" s="175">
        <v>0</v>
      </c>
      <c r="L396" s="175">
        <v>0</v>
      </c>
      <c r="M396" s="275">
        <v>0</v>
      </c>
    </row>
    <row r="397" spans="1:13" ht="18.399999999999999" customHeight="1">
      <c r="A397" s="51" t="s">
        <v>212</v>
      </c>
      <c r="B397" s="52" t="s">
        <v>47</v>
      </c>
      <c r="C397" s="53" t="s">
        <v>213</v>
      </c>
      <c r="D397" s="63" t="s">
        <v>41</v>
      </c>
      <c r="E397" s="682">
        <v>22734149000</v>
      </c>
      <c r="F397" s="1085">
        <v>9989829000</v>
      </c>
      <c r="G397" s="1091"/>
      <c r="H397" s="1085">
        <v>838140000</v>
      </c>
      <c r="I397" s="1085">
        <v>3534853000</v>
      </c>
      <c r="J397" s="1085">
        <v>2099693000</v>
      </c>
      <c r="K397" s="1085">
        <v>0</v>
      </c>
      <c r="L397" s="1085">
        <v>2000000000</v>
      </c>
      <c r="M397" s="1094">
        <v>4271634000</v>
      </c>
    </row>
    <row r="398" spans="1:13" ht="18.399999999999999" customHeight="1">
      <c r="A398" s="56"/>
      <c r="B398" s="52"/>
      <c r="C398" s="53" t="s">
        <v>4</v>
      </c>
      <c r="D398" s="62" t="s">
        <v>42</v>
      </c>
      <c r="E398" s="682">
        <v>0</v>
      </c>
      <c r="F398" s="1085">
        <v>0</v>
      </c>
      <c r="G398" s="1085"/>
      <c r="H398" s="1085">
        <v>0</v>
      </c>
      <c r="I398" s="1085">
        <v>0</v>
      </c>
      <c r="J398" s="1085">
        <v>0</v>
      </c>
      <c r="K398" s="1085">
        <v>0</v>
      </c>
      <c r="L398" s="1085">
        <v>0</v>
      </c>
      <c r="M398" s="1094">
        <v>0</v>
      </c>
    </row>
    <row r="399" spans="1:13" ht="18.399999999999999" customHeight="1">
      <c r="A399" s="56"/>
      <c r="B399" s="52"/>
      <c r="C399" s="53" t="s">
        <v>4</v>
      </c>
      <c r="D399" s="62" t="s">
        <v>43</v>
      </c>
      <c r="E399" s="682">
        <v>0</v>
      </c>
      <c r="F399" s="1085">
        <v>0</v>
      </c>
      <c r="G399" s="1085"/>
      <c r="H399" s="1085">
        <v>0</v>
      </c>
      <c r="I399" s="1085">
        <v>0</v>
      </c>
      <c r="J399" s="1085">
        <v>0</v>
      </c>
      <c r="K399" s="1085">
        <v>0</v>
      </c>
      <c r="L399" s="1085">
        <v>0</v>
      </c>
      <c r="M399" s="1094">
        <v>0</v>
      </c>
    </row>
    <row r="400" spans="1:13" ht="18.399999999999999" customHeight="1">
      <c r="A400" s="56"/>
      <c r="B400" s="52"/>
      <c r="C400" s="53" t="s">
        <v>4</v>
      </c>
      <c r="D400" s="62" t="s">
        <v>44</v>
      </c>
      <c r="E400" s="174">
        <v>0</v>
      </c>
      <c r="F400" s="174">
        <v>0</v>
      </c>
      <c r="G400" s="174"/>
      <c r="H400" s="174">
        <v>0</v>
      </c>
      <c r="I400" s="174">
        <v>0</v>
      </c>
      <c r="J400" s="174">
        <v>0</v>
      </c>
      <c r="K400" s="174">
        <v>0</v>
      </c>
      <c r="L400" s="174">
        <v>0</v>
      </c>
      <c r="M400" s="274">
        <v>0</v>
      </c>
    </row>
    <row r="401" spans="1:13" ht="18.399999999999999" customHeight="1">
      <c r="A401" s="58"/>
      <c r="B401" s="59"/>
      <c r="C401" s="60" t="s">
        <v>4</v>
      </c>
      <c r="D401" s="64" t="s">
        <v>45</v>
      </c>
      <c r="E401" s="175">
        <v>0</v>
      </c>
      <c r="F401" s="175">
        <v>0</v>
      </c>
      <c r="G401" s="175"/>
      <c r="H401" s="175">
        <v>0</v>
      </c>
      <c r="I401" s="175">
        <v>0</v>
      </c>
      <c r="J401" s="175">
        <v>0</v>
      </c>
      <c r="K401" s="175">
        <v>0</v>
      </c>
      <c r="L401" s="175">
        <v>0</v>
      </c>
      <c r="M401" s="275">
        <v>0</v>
      </c>
    </row>
    <row r="402" spans="1:13" ht="18.399999999999999" customHeight="1">
      <c r="A402" s="51" t="s">
        <v>214</v>
      </c>
      <c r="B402" s="52" t="s">
        <v>47</v>
      </c>
      <c r="C402" s="53" t="s">
        <v>215</v>
      </c>
      <c r="D402" s="63" t="s">
        <v>41</v>
      </c>
      <c r="E402" s="682">
        <v>21327650000</v>
      </c>
      <c r="F402" s="1085">
        <v>0</v>
      </c>
      <c r="G402" s="1091"/>
      <c r="H402" s="1085">
        <v>0</v>
      </c>
      <c r="I402" s="1085">
        <v>0</v>
      </c>
      <c r="J402" s="1085">
        <v>0</v>
      </c>
      <c r="K402" s="1085">
        <v>0</v>
      </c>
      <c r="L402" s="1085">
        <v>21327650000</v>
      </c>
      <c r="M402" s="1094">
        <v>0</v>
      </c>
    </row>
    <row r="403" spans="1:13" ht="18.399999999999999" customHeight="1">
      <c r="A403" s="56"/>
      <c r="B403" s="52"/>
      <c r="C403" s="53" t="s">
        <v>4</v>
      </c>
      <c r="D403" s="62" t="s">
        <v>42</v>
      </c>
      <c r="E403" s="682">
        <v>0</v>
      </c>
      <c r="F403" s="1085">
        <v>0</v>
      </c>
      <c r="G403" s="1085"/>
      <c r="H403" s="1085">
        <v>0</v>
      </c>
      <c r="I403" s="1085">
        <v>0</v>
      </c>
      <c r="J403" s="1085">
        <v>0</v>
      </c>
      <c r="K403" s="1085">
        <v>0</v>
      </c>
      <c r="L403" s="1085">
        <v>0</v>
      </c>
      <c r="M403" s="1094">
        <v>0</v>
      </c>
    </row>
    <row r="404" spans="1:13" ht="18.399999999999999" customHeight="1">
      <c r="A404" s="56"/>
      <c r="B404" s="52"/>
      <c r="C404" s="53" t="s">
        <v>4</v>
      </c>
      <c r="D404" s="62" t="s">
        <v>43</v>
      </c>
      <c r="E404" s="682">
        <v>7022972606.3800001</v>
      </c>
      <c r="F404" s="1085">
        <v>0</v>
      </c>
      <c r="G404" s="1085"/>
      <c r="H404" s="1085">
        <v>0</v>
      </c>
      <c r="I404" s="1085">
        <v>0</v>
      </c>
      <c r="J404" s="1085">
        <v>0</v>
      </c>
      <c r="K404" s="1085">
        <v>0</v>
      </c>
      <c r="L404" s="1085">
        <v>7022972606.3800001</v>
      </c>
      <c r="M404" s="1094">
        <v>0</v>
      </c>
    </row>
    <row r="405" spans="1:13" ht="18.399999999999999" customHeight="1">
      <c r="A405" s="56"/>
      <c r="B405" s="52"/>
      <c r="C405" s="53" t="s">
        <v>4</v>
      </c>
      <c r="D405" s="62" t="s">
        <v>44</v>
      </c>
      <c r="E405" s="174">
        <v>0.32928956572243073</v>
      </c>
      <c r="F405" s="174">
        <v>0</v>
      </c>
      <c r="G405" s="174"/>
      <c r="H405" s="174">
        <v>0</v>
      </c>
      <c r="I405" s="174">
        <v>0</v>
      </c>
      <c r="J405" s="174">
        <v>0</v>
      </c>
      <c r="K405" s="174">
        <v>0</v>
      </c>
      <c r="L405" s="174">
        <v>0.32928956572243073</v>
      </c>
      <c r="M405" s="274">
        <v>0</v>
      </c>
    </row>
    <row r="406" spans="1:13" ht="18.399999999999999" customHeight="1">
      <c r="A406" s="58"/>
      <c r="B406" s="59"/>
      <c r="C406" s="60" t="s">
        <v>4</v>
      </c>
      <c r="D406" s="61" t="s">
        <v>45</v>
      </c>
      <c r="E406" s="276">
        <v>0</v>
      </c>
      <c r="F406" s="175">
        <v>0</v>
      </c>
      <c r="G406" s="175"/>
      <c r="H406" s="175">
        <v>0</v>
      </c>
      <c r="I406" s="175">
        <v>0</v>
      </c>
      <c r="J406" s="175">
        <v>0</v>
      </c>
      <c r="K406" s="175">
        <v>0</v>
      </c>
      <c r="L406" s="175">
        <v>0</v>
      </c>
      <c r="M406" s="275">
        <v>0</v>
      </c>
    </row>
    <row r="407" spans="1:13" ht="18.399999999999999" customHeight="1">
      <c r="A407" s="51" t="s">
        <v>216</v>
      </c>
      <c r="B407" s="52" t="s">
        <v>47</v>
      </c>
      <c r="C407" s="53" t="s">
        <v>217</v>
      </c>
      <c r="D407" s="54" t="s">
        <v>41</v>
      </c>
      <c r="E407" s="683">
        <v>69789478000</v>
      </c>
      <c r="F407" s="1085">
        <v>64671622000</v>
      </c>
      <c r="G407" s="1091"/>
      <c r="H407" s="1085">
        <v>29573000</v>
      </c>
      <c r="I407" s="1085">
        <v>4606406000</v>
      </c>
      <c r="J407" s="1085">
        <v>176053000</v>
      </c>
      <c r="K407" s="1085">
        <v>0</v>
      </c>
      <c r="L407" s="1085">
        <v>0</v>
      </c>
      <c r="M407" s="1094">
        <v>305824000</v>
      </c>
    </row>
    <row r="408" spans="1:13" ht="18.399999999999999" customHeight="1">
      <c r="A408" s="56"/>
      <c r="B408" s="52"/>
      <c r="C408" s="53" t="s">
        <v>4</v>
      </c>
      <c r="D408" s="62" t="s">
        <v>42</v>
      </c>
      <c r="E408" s="682">
        <v>0</v>
      </c>
      <c r="F408" s="1085">
        <v>0</v>
      </c>
      <c r="G408" s="1085"/>
      <c r="H408" s="1085">
        <v>0</v>
      </c>
      <c r="I408" s="1085">
        <v>0</v>
      </c>
      <c r="J408" s="1085">
        <v>0</v>
      </c>
      <c r="K408" s="1085">
        <v>0</v>
      </c>
      <c r="L408" s="1085">
        <v>0</v>
      </c>
      <c r="M408" s="1094">
        <v>0</v>
      </c>
    </row>
    <row r="409" spans="1:13" ht="18.399999999999999" customHeight="1">
      <c r="A409" s="56"/>
      <c r="B409" s="52"/>
      <c r="C409" s="53" t="s">
        <v>4</v>
      </c>
      <c r="D409" s="62" t="s">
        <v>43</v>
      </c>
      <c r="E409" s="682">
        <v>18169600935.679993</v>
      </c>
      <c r="F409" s="1085">
        <v>16871122608.539999</v>
      </c>
      <c r="G409" s="1085"/>
      <c r="H409" s="1085">
        <v>5091448.7399999984</v>
      </c>
      <c r="I409" s="1085">
        <v>1167447370.3799982</v>
      </c>
      <c r="J409" s="1085">
        <v>83139039.760000005</v>
      </c>
      <c r="K409" s="1085">
        <v>0</v>
      </c>
      <c r="L409" s="1085">
        <v>0</v>
      </c>
      <c r="M409" s="1094">
        <v>42800468.26000002</v>
      </c>
    </row>
    <row r="410" spans="1:13" ht="18.399999999999999" customHeight="1">
      <c r="A410" s="56"/>
      <c r="B410" s="52"/>
      <c r="C410" s="53" t="s">
        <v>4</v>
      </c>
      <c r="D410" s="62" t="s">
        <v>44</v>
      </c>
      <c r="E410" s="174">
        <v>0.26034871525590136</v>
      </c>
      <c r="F410" s="174">
        <v>0.26087365813308344</v>
      </c>
      <c r="G410" s="174"/>
      <c r="H410" s="174">
        <v>0.17216544618401916</v>
      </c>
      <c r="I410" s="174">
        <v>0.25343996390678508</v>
      </c>
      <c r="J410" s="174">
        <v>0.47223869948254221</v>
      </c>
      <c r="K410" s="174">
        <v>0</v>
      </c>
      <c r="L410" s="174">
        <v>0</v>
      </c>
      <c r="M410" s="274">
        <v>0.13995130617610135</v>
      </c>
    </row>
    <row r="411" spans="1:13" ht="18.399999999999999" customHeight="1">
      <c r="A411" s="58"/>
      <c r="B411" s="59"/>
      <c r="C411" s="60" t="s">
        <v>4</v>
      </c>
      <c r="D411" s="64" t="s">
        <v>45</v>
      </c>
      <c r="E411" s="175">
        <v>0</v>
      </c>
      <c r="F411" s="175">
        <v>0</v>
      </c>
      <c r="G411" s="175"/>
      <c r="H411" s="175">
        <v>0</v>
      </c>
      <c r="I411" s="175">
        <v>0</v>
      </c>
      <c r="J411" s="175">
        <v>0</v>
      </c>
      <c r="K411" s="175">
        <v>0</v>
      </c>
      <c r="L411" s="175">
        <v>0</v>
      </c>
      <c r="M411" s="275">
        <v>0</v>
      </c>
    </row>
    <row r="412" spans="1:13" ht="18.399999999999999" customHeight="1">
      <c r="A412" s="51" t="s">
        <v>218</v>
      </c>
      <c r="B412" s="52" t="s">
        <v>47</v>
      </c>
      <c r="C412" s="53" t="s">
        <v>219</v>
      </c>
      <c r="D412" s="62" t="s">
        <v>41</v>
      </c>
      <c r="E412" s="682">
        <v>138153000</v>
      </c>
      <c r="F412" s="1085">
        <v>0</v>
      </c>
      <c r="G412" s="1091"/>
      <c r="H412" s="1085">
        <v>141000</v>
      </c>
      <c r="I412" s="1085">
        <v>136316000</v>
      </c>
      <c r="J412" s="1085">
        <v>1696000</v>
      </c>
      <c r="K412" s="1085">
        <v>0</v>
      </c>
      <c r="L412" s="1085">
        <v>0</v>
      </c>
      <c r="M412" s="1094">
        <v>0</v>
      </c>
    </row>
    <row r="413" spans="1:13" ht="17.25" customHeight="1">
      <c r="A413" s="56"/>
      <c r="B413" s="52"/>
      <c r="C413" s="53" t="s">
        <v>220</v>
      </c>
      <c r="D413" s="62" t="s">
        <v>42</v>
      </c>
      <c r="E413" s="682">
        <v>0</v>
      </c>
      <c r="F413" s="1085">
        <v>0</v>
      </c>
      <c r="G413" s="1085"/>
      <c r="H413" s="1085">
        <v>0</v>
      </c>
      <c r="I413" s="1085">
        <v>0</v>
      </c>
      <c r="J413" s="1085">
        <v>0</v>
      </c>
      <c r="K413" s="1085">
        <v>0</v>
      </c>
      <c r="L413" s="1085">
        <v>0</v>
      </c>
      <c r="M413" s="1094">
        <v>0</v>
      </c>
    </row>
    <row r="414" spans="1:13" ht="18" customHeight="1">
      <c r="A414" s="56"/>
      <c r="B414" s="52"/>
      <c r="C414" s="53" t="s">
        <v>4</v>
      </c>
      <c r="D414" s="62" t="s">
        <v>43</v>
      </c>
      <c r="E414" s="682">
        <v>37104672.859999977</v>
      </c>
      <c r="F414" s="1085">
        <v>0</v>
      </c>
      <c r="G414" s="1085"/>
      <c r="H414" s="1085">
        <v>23666.050000000003</v>
      </c>
      <c r="I414" s="1085">
        <v>36985601.689999983</v>
      </c>
      <c r="J414" s="1085">
        <v>95405.119999999995</v>
      </c>
      <c r="K414" s="1085">
        <v>0</v>
      </c>
      <c r="L414" s="1085">
        <v>0</v>
      </c>
      <c r="M414" s="1094">
        <v>0</v>
      </c>
    </row>
    <row r="415" spans="1:13" ht="18.399999999999999" customHeight="1">
      <c r="A415" s="56"/>
      <c r="B415" s="52"/>
      <c r="C415" s="53" t="s">
        <v>4</v>
      </c>
      <c r="D415" s="62" t="s">
        <v>44</v>
      </c>
      <c r="E415" s="174">
        <v>0.26857667122682805</v>
      </c>
      <c r="F415" s="174">
        <v>0</v>
      </c>
      <c r="G415" s="174"/>
      <c r="H415" s="174">
        <v>0.16784432624113477</v>
      </c>
      <c r="I415" s="174">
        <v>0.27132252772968679</v>
      </c>
      <c r="J415" s="174">
        <v>5.6253018867924526E-2</v>
      </c>
      <c r="K415" s="174">
        <v>0</v>
      </c>
      <c r="L415" s="174">
        <v>0</v>
      </c>
      <c r="M415" s="274">
        <v>0</v>
      </c>
    </row>
    <row r="416" spans="1:13" ht="18.399999999999999" customHeight="1">
      <c r="A416" s="58"/>
      <c r="B416" s="59"/>
      <c r="C416" s="60" t="s">
        <v>4</v>
      </c>
      <c r="D416" s="64" t="s">
        <v>45</v>
      </c>
      <c r="E416" s="175">
        <v>0</v>
      </c>
      <c r="F416" s="175">
        <v>0</v>
      </c>
      <c r="G416" s="175"/>
      <c r="H416" s="175">
        <v>0</v>
      </c>
      <c r="I416" s="175">
        <v>0</v>
      </c>
      <c r="J416" s="175">
        <v>0</v>
      </c>
      <c r="K416" s="175">
        <v>0</v>
      </c>
      <c r="L416" s="175">
        <v>0</v>
      </c>
      <c r="M416" s="275">
        <v>0</v>
      </c>
    </row>
    <row r="417" spans="1:13" ht="18.399999999999999" customHeight="1">
      <c r="A417" s="51" t="s">
        <v>221</v>
      </c>
      <c r="B417" s="52" t="s">
        <v>47</v>
      </c>
      <c r="C417" s="53" t="s">
        <v>222</v>
      </c>
      <c r="D417" s="62" t="s">
        <v>41</v>
      </c>
      <c r="E417" s="682">
        <v>2915310000</v>
      </c>
      <c r="F417" s="1085">
        <v>0</v>
      </c>
      <c r="G417" s="1091"/>
      <c r="H417" s="1085">
        <v>402398000</v>
      </c>
      <c r="I417" s="1085">
        <v>2438693000</v>
      </c>
      <c r="J417" s="1085">
        <v>73589000</v>
      </c>
      <c r="K417" s="1085">
        <v>0</v>
      </c>
      <c r="L417" s="1085">
        <v>0</v>
      </c>
      <c r="M417" s="1094">
        <v>630000</v>
      </c>
    </row>
    <row r="418" spans="1:13" ht="18" customHeight="1">
      <c r="A418" s="56"/>
      <c r="B418" s="52"/>
      <c r="C418" s="53" t="s">
        <v>223</v>
      </c>
      <c r="D418" s="62" t="s">
        <v>42</v>
      </c>
      <c r="E418" s="682">
        <v>0</v>
      </c>
      <c r="F418" s="1085">
        <v>0</v>
      </c>
      <c r="G418" s="1085"/>
      <c r="H418" s="1085">
        <v>0</v>
      </c>
      <c r="I418" s="1085">
        <v>0</v>
      </c>
      <c r="J418" s="1085">
        <v>0</v>
      </c>
      <c r="K418" s="1085">
        <v>0</v>
      </c>
      <c r="L418" s="1085">
        <v>0</v>
      </c>
      <c r="M418" s="1094">
        <v>0</v>
      </c>
    </row>
    <row r="419" spans="1:13" ht="18" customHeight="1">
      <c r="A419" s="56"/>
      <c r="B419" s="52"/>
      <c r="C419" s="53" t="s">
        <v>4</v>
      </c>
      <c r="D419" s="62" t="s">
        <v>43</v>
      </c>
      <c r="E419" s="682">
        <v>769935513.53000009</v>
      </c>
      <c r="F419" s="1085">
        <v>0</v>
      </c>
      <c r="G419" s="1085"/>
      <c r="H419" s="1085">
        <v>92764002.269999996</v>
      </c>
      <c r="I419" s="1085">
        <v>664659893.62000012</v>
      </c>
      <c r="J419" s="1085">
        <v>12243006.560000001</v>
      </c>
      <c r="K419" s="1085">
        <v>0</v>
      </c>
      <c r="L419" s="1085">
        <v>0</v>
      </c>
      <c r="M419" s="1094">
        <v>268611.07999999996</v>
      </c>
    </row>
    <row r="420" spans="1:13" ht="18" customHeight="1">
      <c r="A420" s="56"/>
      <c r="B420" s="52"/>
      <c r="C420" s="53" t="s">
        <v>4</v>
      </c>
      <c r="D420" s="62" t="s">
        <v>44</v>
      </c>
      <c r="E420" s="174">
        <v>0.26410073492355873</v>
      </c>
      <c r="F420" s="174">
        <v>0</v>
      </c>
      <c r="G420" s="174"/>
      <c r="H420" s="174">
        <v>0.23052799037271557</v>
      </c>
      <c r="I420" s="174">
        <v>0.27254758742490348</v>
      </c>
      <c r="J420" s="174">
        <v>0.16637006291701206</v>
      </c>
      <c r="K420" s="174">
        <v>0</v>
      </c>
      <c r="L420" s="174">
        <v>0</v>
      </c>
      <c r="M420" s="274">
        <v>0.42636679365079361</v>
      </c>
    </row>
    <row r="421" spans="1:13" ht="18.399999999999999" customHeight="1">
      <c r="A421" s="58"/>
      <c r="B421" s="59"/>
      <c r="C421" s="60" t="s">
        <v>4</v>
      </c>
      <c r="D421" s="61" t="s">
        <v>45</v>
      </c>
      <c r="E421" s="276">
        <v>0</v>
      </c>
      <c r="F421" s="175">
        <v>0</v>
      </c>
      <c r="G421" s="175"/>
      <c r="H421" s="175">
        <v>0</v>
      </c>
      <c r="I421" s="175">
        <v>0</v>
      </c>
      <c r="J421" s="175">
        <v>0</v>
      </c>
      <c r="K421" s="175">
        <v>0</v>
      </c>
      <c r="L421" s="175">
        <v>0</v>
      </c>
      <c r="M421" s="275">
        <v>0</v>
      </c>
    </row>
    <row r="422" spans="1:13" s="669" customFormat="1" ht="23.25" customHeight="1">
      <c r="A422" s="1572" t="s">
        <v>868</v>
      </c>
      <c r="B422" s="1573"/>
      <c r="C422" s="1573"/>
      <c r="D422" s="1574"/>
      <c r="E422" s="1574"/>
      <c r="F422" s="1574"/>
      <c r="G422" s="1148"/>
      <c r="H422" s="670"/>
      <c r="I422" s="670"/>
      <c r="J422" s="670"/>
      <c r="K422" s="670"/>
      <c r="L422" s="670"/>
      <c r="M422" s="670"/>
    </row>
    <row r="423" spans="1:13" ht="23.25" customHeight="1">
      <c r="A423" s="1575" t="s">
        <v>756</v>
      </c>
      <c r="B423" s="1575"/>
      <c r="C423" s="1575"/>
      <c r="D423" s="1575"/>
      <c r="E423" s="1575"/>
      <c r="F423" s="1575"/>
      <c r="G423" s="1575"/>
      <c r="H423" s="1575"/>
      <c r="I423" s="1575"/>
      <c r="J423" s="1575"/>
      <c r="K423" s="1575"/>
      <c r="L423" s="1575"/>
      <c r="M423" s="1575"/>
    </row>
    <row r="432" spans="1:13">
      <c r="I432" s="1568"/>
    </row>
    <row r="433" spans="6:9">
      <c r="I433" s="1568"/>
    </row>
    <row r="435" spans="6:9">
      <c r="F435" s="1569" t="s">
        <v>4</v>
      </c>
      <c r="G435" s="933"/>
    </row>
    <row r="436" spans="6:9">
      <c r="F436" s="1569"/>
      <c r="G436" s="933"/>
    </row>
  </sheetData>
  <mergeCells count="5">
    <mergeCell ref="I432:I433"/>
    <mergeCell ref="F435:F436"/>
    <mergeCell ref="F11:G11"/>
    <mergeCell ref="A422:F422"/>
    <mergeCell ref="A423:M423"/>
  </mergeCells>
  <printOptions horizontalCentered="1"/>
  <pageMargins left="0.70866141732283472" right="0.70866141732283472" top="0.62992125984251968" bottom="0.19685039370078741" header="0.43307086614173229" footer="0"/>
  <pageSetup paperSize="9" scale="72" firstPageNumber="25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86"/>
  <sheetViews>
    <sheetView showGridLines="0" zoomScale="70" zoomScaleNormal="70" workbookViewId="0">
      <selection activeCell="Q17" sqref="Q17"/>
    </sheetView>
  </sheetViews>
  <sheetFormatPr defaultColWidth="16.28515625" defaultRowHeight="15"/>
  <cols>
    <col min="1" max="1" width="5.140625" style="943" customWidth="1"/>
    <col min="2" max="2" width="1.42578125" style="943" customWidth="1"/>
    <col min="3" max="3" width="42.5703125" style="943" bestFit="1" customWidth="1"/>
    <col min="4" max="4" width="3.7109375" style="943" customWidth="1"/>
    <col min="5" max="5" width="17.7109375" style="943" customWidth="1"/>
    <col min="6" max="11" width="14.7109375" style="943" customWidth="1"/>
    <col min="12" max="12" width="23" style="943" customWidth="1"/>
    <col min="13" max="16384" width="16.28515625" style="943"/>
  </cols>
  <sheetData>
    <row r="1" spans="1:12" ht="16.5" customHeight="1">
      <c r="A1" s="948" t="s">
        <v>429</v>
      </c>
      <c r="B1" s="948"/>
      <c r="C1" s="937"/>
      <c r="D1" s="937"/>
      <c r="E1" s="937"/>
      <c r="F1" s="937"/>
      <c r="G1" s="937"/>
      <c r="H1" s="937"/>
      <c r="I1" s="937"/>
      <c r="J1" s="937"/>
      <c r="K1" s="937"/>
      <c r="L1" s="937"/>
    </row>
    <row r="2" spans="1:12" ht="15" customHeight="1">
      <c r="A2" s="955" t="s">
        <v>430</v>
      </c>
      <c r="B2" s="955"/>
      <c r="C2" s="955"/>
      <c r="D2" s="955"/>
      <c r="E2" s="955"/>
      <c r="F2" s="955"/>
      <c r="G2" s="956"/>
      <c r="H2" s="956"/>
      <c r="I2" s="956"/>
      <c r="J2" s="956"/>
      <c r="K2" s="956"/>
      <c r="L2" s="956"/>
    </row>
    <row r="3" spans="1:12" ht="15" customHeight="1">
      <c r="A3" s="955"/>
      <c r="B3" s="955"/>
      <c r="C3" s="955"/>
      <c r="D3" s="955"/>
      <c r="E3" s="955"/>
      <c r="F3" s="955"/>
      <c r="G3" s="956"/>
      <c r="H3" s="956"/>
      <c r="I3" s="956"/>
      <c r="J3" s="956"/>
      <c r="K3" s="956"/>
      <c r="L3" s="956"/>
    </row>
    <row r="4" spans="1:12" ht="15.2" customHeight="1">
      <c r="A4" s="937"/>
      <c r="B4" s="957"/>
      <c r="C4" s="957"/>
      <c r="D4" s="937"/>
      <c r="E4" s="937"/>
      <c r="F4" s="937"/>
      <c r="G4" s="937"/>
      <c r="H4" s="937"/>
      <c r="I4" s="937"/>
      <c r="J4" s="948"/>
      <c r="K4" s="948"/>
      <c r="L4" s="958" t="s">
        <v>2</v>
      </c>
    </row>
    <row r="5" spans="1:12" ht="15.95" customHeight="1">
      <c r="A5" s="959" t="s">
        <v>4</v>
      </c>
      <c r="B5" s="960" t="s">
        <v>4</v>
      </c>
      <c r="C5" s="960" t="s">
        <v>3</v>
      </c>
      <c r="D5" s="961"/>
      <c r="E5" s="936" t="s">
        <v>4</v>
      </c>
      <c r="F5" s="949" t="s">
        <v>4</v>
      </c>
      <c r="G5" s="934" t="s">
        <v>4</v>
      </c>
      <c r="H5" s="935" t="s">
        <v>4</v>
      </c>
      <c r="I5" s="936" t="s">
        <v>4</v>
      </c>
      <c r="J5" s="935" t="s">
        <v>4</v>
      </c>
      <c r="K5" s="936" t="s">
        <v>4</v>
      </c>
      <c r="L5" s="936" t="s">
        <v>4</v>
      </c>
    </row>
    <row r="6" spans="1:12" ht="15.95" customHeight="1">
      <c r="A6" s="962"/>
      <c r="B6" s="963"/>
      <c r="C6" s="938" t="s">
        <v>751</v>
      </c>
      <c r="D6" s="963"/>
      <c r="E6" s="950"/>
      <c r="F6" s="951" t="s">
        <v>5</v>
      </c>
      <c r="G6" s="939" t="s">
        <v>6</v>
      </c>
      <c r="H6" s="940" t="s">
        <v>7</v>
      </c>
      <c r="I6" s="941" t="s">
        <v>7</v>
      </c>
      <c r="J6" s="940" t="s">
        <v>8</v>
      </c>
      <c r="K6" s="942" t="s">
        <v>9</v>
      </c>
      <c r="L6" s="941" t="s">
        <v>10</v>
      </c>
    </row>
    <row r="7" spans="1:12" ht="15.95" customHeight="1">
      <c r="A7" s="962" t="s">
        <v>4</v>
      </c>
      <c r="B7" s="963"/>
      <c r="C7" s="938" t="s">
        <v>11</v>
      </c>
      <c r="D7" s="937"/>
      <c r="E7" s="942" t="s">
        <v>12</v>
      </c>
      <c r="F7" s="951" t="s">
        <v>13</v>
      </c>
      <c r="G7" s="944" t="s">
        <v>14</v>
      </c>
      <c r="H7" s="940" t="s">
        <v>15</v>
      </c>
      <c r="I7" s="941" t="s">
        <v>16</v>
      </c>
      <c r="J7" s="940" t="s">
        <v>17</v>
      </c>
      <c r="K7" s="941" t="s">
        <v>18</v>
      </c>
      <c r="L7" s="945" t="s">
        <v>19</v>
      </c>
    </row>
    <row r="8" spans="1:12" ht="15.95" customHeight="1">
      <c r="A8" s="964" t="s">
        <v>4</v>
      </c>
      <c r="B8" s="965"/>
      <c r="C8" s="938" t="s">
        <v>706</v>
      </c>
      <c r="D8" s="937"/>
      <c r="E8" s="942" t="s">
        <v>4</v>
      </c>
      <c r="F8" s="951" t="s">
        <v>20</v>
      </c>
      <c r="G8" s="944" t="s">
        <v>21</v>
      </c>
      <c r="H8" s="940" t="s">
        <v>22</v>
      </c>
      <c r="I8" s="941" t="s">
        <v>4</v>
      </c>
      <c r="J8" s="940" t="s">
        <v>23</v>
      </c>
      <c r="K8" s="941" t="s">
        <v>24</v>
      </c>
      <c r="L8" s="941" t="s">
        <v>25</v>
      </c>
    </row>
    <row r="9" spans="1:12" ht="15.95" customHeight="1">
      <c r="A9" s="966" t="s">
        <v>4</v>
      </c>
      <c r="B9" s="967"/>
      <c r="C9" s="938" t="s">
        <v>26</v>
      </c>
      <c r="D9" s="937"/>
      <c r="E9" s="952" t="s">
        <v>4</v>
      </c>
      <c r="F9" s="951" t="s">
        <v>4</v>
      </c>
      <c r="G9" s="944" t="s">
        <v>4</v>
      </c>
      <c r="H9" s="940" t="s">
        <v>27</v>
      </c>
      <c r="I9" s="941"/>
      <c r="J9" s="940" t="s">
        <v>28</v>
      </c>
      <c r="K9" s="941" t="s">
        <v>4</v>
      </c>
      <c r="L9" s="941" t="s">
        <v>29</v>
      </c>
    </row>
    <row r="10" spans="1:12" ht="15.95" customHeight="1">
      <c r="A10" s="962"/>
      <c r="B10" s="963"/>
      <c r="C10" s="938" t="s">
        <v>30</v>
      </c>
      <c r="D10" s="968"/>
      <c r="E10" s="946"/>
      <c r="F10" s="969"/>
      <c r="G10" s="970"/>
      <c r="H10" s="960"/>
      <c r="I10" s="971"/>
      <c r="J10" s="972"/>
      <c r="K10" s="960"/>
      <c r="L10" s="971"/>
    </row>
    <row r="11" spans="1:12" s="981" customFormat="1" ht="9.9499999999999993" customHeight="1">
      <c r="A11" s="973">
        <v>1</v>
      </c>
      <c r="B11" s="974"/>
      <c r="C11" s="974"/>
      <c r="D11" s="974"/>
      <c r="E11" s="975" t="s">
        <v>32</v>
      </c>
      <c r="F11" s="975">
        <v>3</v>
      </c>
      <c r="G11" s="976" t="s">
        <v>34</v>
      </c>
      <c r="H11" s="977" t="s">
        <v>35</v>
      </c>
      <c r="I11" s="978" t="s">
        <v>36</v>
      </c>
      <c r="J11" s="979">
        <v>7</v>
      </c>
      <c r="K11" s="977">
        <v>8</v>
      </c>
      <c r="L11" s="980">
        <v>9</v>
      </c>
    </row>
    <row r="12" spans="1:12" ht="18.95" customHeight="1">
      <c r="A12" s="982"/>
      <c r="B12" s="983"/>
      <c r="C12" s="984" t="s">
        <v>40</v>
      </c>
      <c r="D12" s="985" t="s">
        <v>41</v>
      </c>
      <c r="E12" s="684">
        <v>69789478000</v>
      </c>
      <c r="F12" s="685">
        <v>64671622000</v>
      </c>
      <c r="G12" s="685">
        <v>29573000</v>
      </c>
      <c r="H12" s="685">
        <v>4606406000</v>
      </c>
      <c r="I12" s="685">
        <v>176053000</v>
      </c>
      <c r="J12" s="685">
        <v>0</v>
      </c>
      <c r="K12" s="685">
        <v>0</v>
      </c>
      <c r="L12" s="1087">
        <v>305824000</v>
      </c>
    </row>
    <row r="13" spans="1:12" ht="18.95" customHeight="1">
      <c r="A13" s="986"/>
      <c r="B13" s="987"/>
      <c r="C13" s="988"/>
      <c r="D13" s="969" t="s">
        <v>42</v>
      </c>
      <c r="E13" s="1088">
        <v>0</v>
      </c>
      <c r="F13" s="1086">
        <v>0</v>
      </c>
      <c r="G13" s="1086">
        <v>0</v>
      </c>
      <c r="H13" s="1086">
        <v>0</v>
      </c>
      <c r="I13" s="1086">
        <v>0</v>
      </c>
      <c r="J13" s="1086">
        <v>0</v>
      </c>
      <c r="K13" s="1086">
        <v>0</v>
      </c>
      <c r="L13" s="1089">
        <v>0</v>
      </c>
    </row>
    <row r="14" spans="1:12" ht="18.95" customHeight="1">
      <c r="A14" s="986"/>
      <c r="B14" s="987"/>
      <c r="C14" s="953" t="s">
        <v>4</v>
      </c>
      <c r="D14" s="969" t="s">
        <v>43</v>
      </c>
      <c r="E14" s="1088">
        <v>18169600935.68</v>
      </c>
      <c r="F14" s="1086">
        <v>16871122608.540003</v>
      </c>
      <c r="G14" s="1086">
        <v>5091448.74</v>
      </c>
      <c r="H14" s="1086">
        <v>1167447370.3799999</v>
      </c>
      <c r="I14" s="1086">
        <v>83139039.76000002</v>
      </c>
      <c r="J14" s="1086">
        <v>0</v>
      </c>
      <c r="K14" s="1086">
        <v>0</v>
      </c>
      <c r="L14" s="1089">
        <v>42800468.260000005</v>
      </c>
    </row>
    <row r="15" spans="1:12" ht="18.95" customHeight="1">
      <c r="A15" s="986"/>
      <c r="B15" s="987"/>
      <c r="C15" s="988"/>
      <c r="D15" s="969" t="s">
        <v>44</v>
      </c>
      <c r="E15" s="1014">
        <v>0.26034871525590148</v>
      </c>
      <c r="F15" s="1015">
        <v>0.2608736581330835</v>
      </c>
      <c r="G15" s="1015">
        <v>0.17216544618401922</v>
      </c>
      <c r="H15" s="1015">
        <v>0.25343996390678541</v>
      </c>
      <c r="I15" s="1015">
        <v>0.47223869948254232</v>
      </c>
      <c r="J15" s="1015">
        <v>0</v>
      </c>
      <c r="K15" s="1015">
        <v>0</v>
      </c>
      <c r="L15" s="1016">
        <v>0.1399513061761013</v>
      </c>
    </row>
    <row r="16" spans="1:12" ht="18.95" customHeight="1">
      <c r="A16" s="989"/>
      <c r="B16" s="990"/>
      <c r="C16" s="991"/>
      <c r="D16" s="969" t="s">
        <v>45</v>
      </c>
      <c r="E16" s="1017">
        <v>0</v>
      </c>
      <c r="F16" s="1018">
        <v>0</v>
      </c>
      <c r="G16" s="1018">
        <v>0</v>
      </c>
      <c r="H16" s="1018">
        <v>0</v>
      </c>
      <c r="I16" s="1018">
        <v>0</v>
      </c>
      <c r="J16" s="1018">
        <v>0</v>
      </c>
      <c r="K16" s="1018">
        <v>0</v>
      </c>
      <c r="L16" s="1019">
        <v>0</v>
      </c>
    </row>
    <row r="17" spans="1:12" ht="18.95" customHeight="1">
      <c r="A17" s="992" t="s">
        <v>350</v>
      </c>
      <c r="B17" s="993" t="s">
        <v>47</v>
      </c>
      <c r="C17" s="994" t="s">
        <v>351</v>
      </c>
      <c r="D17" s="995" t="s">
        <v>41</v>
      </c>
      <c r="E17" s="1090">
        <v>1297451000</v>
      </c>
      <c r="F17" s="1085">
        <v>17761000</v>
      </c>
      <c r="G17" s="1085">
        <v>1544000</v>
      </c>
      <c r="H17" s="1085">
        <v>1013834000</v>
      </c>
      <c r="I17" s="1085">
        <v>6480000</v>
      </c>
      <c r="J17" s="1085">
        <v>0</v>
      </c>
      <c r="K17" s="1085">
        <v>0</v>
      </c>
      <c r="L17" s="1094">
        <v>257832000</v>
      </c>
    </row>
    <row r="18" spans="1:12" ht="18.95" customHeight="1">
      <c r="A18" s="996"/>
      <c r="B18" s="993"/>
      <c r="C18" s="994"/>
      <c r="D18" s="997" t="s">
        <v>42</v>
      </c>
      <c r="E18" s="1093">
        <v>0</v>
      </c>
      <c r="F18" s="1085">
        <v>0</v>
      </c>
      <c r="G18" s="1085">
        <v>0</v>
      </c>
      <c r="H18" s="1085">
        <v>0</v>
      </c>
      <c r="I18" s="1085">
        <v>0</v>
      </c>
      <c r="J18" s="1085">
        <v>0</v>
      </c>
      <c r="K18" s="1085">
        <v>0</v>
      </c>
      <c r="L18" s="1094">
        <v>0</v>
      </c>
    </row>
    <row r="19" spans="1:12" ht="18.95" customHeight="1">
      <c r="A19" s="996"/>
      <c r="B19" s="993"/>
      <c r="C19" s="994"/>
      <c r="D19" s="997" t="s">
        <v>43</v>
      </c>
      <c r="E19" s="1093">
        <v>317110919.05000025</v>
      </c>
      <c r="F19" s="1085">
        <v>6767025.0900000008</v>
      </c>
      <c r="G19" s="1085">
        <v>303639.69000000006</v>
      </c>
      <c r="H19" s="1085">
        <v>285287902.0600003</v>
      </c>
      <c r="I19" s="1085">
        <v>1092287</v>
      </c>
      <c r="J19" s="1085">
        <v>0</v>
      </c>
      <c r="K19" s="1085">
        <v>0</v>
      </c>
      <c r="L19" s="1094">
        <v>23660065.210000001</v>
      </c>
    </row>
    <row r="20" spans="1:12" ht="18.95" customHeight="1">
      <c r="A20" s="996"/>
      <c r="B20" s="994"/>
      <c r="C20" s="994"/>
      <c r="D20" s="997" t="s">
        <v>44</v>
      </c>
      <c r="E20" s="1020">
        <v>0.24441070919055921</v>
      </c>
      <c r="F20" s="954">
        <v>0.38100473453071343</v>
      </c>
      <c r="G20" s="954">
        <v>0.19665783031088085</v>
      </c>
      <c r="H20" s="954">
        <v>0.28139508248884954</v>
      </c>
      <c r="I20" s="954">
        <v>0.16856280864197531</v>
      </c>
      <c r="J20" s="954">
        <v>0</v>
      </c>
      <c r="K20" s="954">
        <v>0</v>
      </c>
      <c r="L20" s="1021">
        <v>9.1765433344193126E-2</v>
      </c>
    </row>
    <row r="21" spans="1:12" s="1001" customFormat="1" ht="18.95" customHeight="1">
      <c r="A21" s="998"/>
      <c r="B21" s="999"/>
      <c r="C21" s="999"/>
      <c r="D21" s="1000" t="s">
        <v>45</v>
      </c>
      <c r="E21" s="1022">
        <v>0</v>
      </c>
      <c r="F21" s="1023">
        <v>0</v>
      </c>
      <c r="G21" s="1023">
        <v>0</v>
      </c>
      <c r="H21" s="1023">
        <v>0</v>
      </c>
      <c r="I21" s="1023">
        <v>0</v>
      </c>
      <c r="J21" s="1023">
        <v>0</v>
      </c>
      <c r="K21" s="1023">
        <v>0</v>
      </c>
      <c r="L21" s="1024">
        <v>0</v>
      </c>
    </row>
    <row r="22" spans="1:12" ht="18.95" customHeight="1">
      <c r="A22" s="992" t="s">
        <v>352</v>
      </c>
      <c r="B22" s="993" t="s">
        <v>47</v>
      </c>
      <c r="C22" s="994" t="s">
        <v>353</v>
      </c>
      <c r="D22" s="997" t="s">
        <v>41</v>
      </c>
      <c r="E22" s="1090">
        <v>484000</v>
      </c>
      <c r="F22" s="1085">
        <v>484000</v>
      </c>
      <c r="G22" s="1085">
        <v>0</v>
      </c>
      <c r="H22" s="1085">
        <v>0</v>
      </c>
      <c r="I22" s="1085">
        <v>0</v>
      </c>
      <c r="J22" s="1085">
        <v>0</v>
      </c>
      <c r="K22" s="1085">
        <v>0</v>
      </c>
      <c r="L22" s="1094">
        <v>0</v>
      </c>
    </row>
    <row r="23" spans="1:12" ht="18.95" customHeight="1">
      <c r="A23" s="992"/>
      <c r="B23" s="993"/>
      <c r="C23" s="994"/>
      <c r="D23" s="997" t="s">
        <v>42</v>
      </c>
      <c r="E23" s="1093">
        <v>0</v>
      </c>
      <c r="F23" s="1085">
        <v>0</v>
      </c>
      <c r="G23" s="1085">
        <v>0</v>
      </c>
      <c r="H23" s="1085">
        <v>0</v>
      </c>
      <c r="I23" s="1085">
        <v>0</v>
      </c>
      <c r="J23" s="1085">
        <v>0</v>
      </c>
      <c r="K23" s="1085">
        <v>0</v>
      </c>
      <c r="L23" s="1094">
        <v>0</v>
      </c>
    </row>
    <row r="24" spans="1:12" ht="18.95" customHeight="1">
      <c r="A24" s="992"/>
      <c r="B24" s="993"/>
      <c r="C24" s="994"/>
      <c r="D24" s="997" t="s">
        <v>43</v>
      </c>
      <c r="E24" s="1093">
        <v>27565.5</v>
      </c>
      <c r="F24" s="1085">
        <v>27565.5</v>
      </c>
      <c r="G24" s="1085">
        <v>0</v>
      </c>
      <c r="H24" s="1085">
        <v>0</v>
      </c>
      <c r="I24" s="1085">
        <v>0</v>
      </c>
      <c r="J24" s="1085">
        <v>0</v>
      </c>
      <c r="K24" s="1085">
        <v>0</v>
      </c>
      <c r="L24" s="1094">
        <v>0</v>
      </c>
    </row>
    <row r="25" spans="1:12" ht="18.95" customHeight="1">
      <c r="A25" s="992"/>
      <c r="B25" s="994"/>
      <c r="C25" s="994"/>
      <c r="D25" s="997" t="s">
        <v>44</v>
      </c>
      <c r="E25" s="1020">
        <v>5.6953512396694217E-2</v>
      </c>
      <c r="F25" s="954">
        <v>5.6953512396694217E-2</v>
      </c>
      <c r="G25" s="954">
        <v>0</v>
      </c>
      <c r="H25" s="954">
        <v>0</v>
      </c>
      <c r="I25" s="954">
        <v>0</v>
      </c>
      <c r="J25" s="954">
        <v>0</v>
      </c>
      <c r="K25" s="954">
        <v>0</v>
      </c>
      <c r="L25" s="1021">
        <v>0</v>
      </c>
    </row>
    <row r="26" spans="1:12" ht="18.95" customHeight="1">
      <c r="A26" s="998"/>
      <c r="B26" s="999"/>
      <c r="C26" s="999"/>
      <c r="D26" s="997" t="s">
        <v>45</v>
      </c>
      <c r="E26" s="1022">
        <v>0</v>
      </c>
      <c r="F26" s="1023">
        <v>0</v>
      </c>
      <c r="G26" s="1023">
        <v>0</v>
      </c>
      <c r="H26" s="1023">
        <v>0</v>
      </c>
      <c r="I26" s="1023">
        <v>0</v>
      </c>
      <c r="J26" s="1023">
        <v>0</v>
      </c>
      <c r="K26" s="1023">
        <v>0</v>
      </c>
      <c r="L26" s="1024">
        <v>0</v>
      </c>
    </row>
    <row r="27" spans="1:12" ht="18.95" customHeight="1">
      <c r="A27" s="992" t="s">
        <v>354</v>
      </c>
      <c r="B27" s="993" t="s">
        <v>47</v>
      </c>
      <c r="C27" s="994" t="s">
        <v>355</v>
      </c>
      <c r="D27" s="995" t="s">
        <v>41</v>
      </c>
      <c r="E27" s="1090">
        <v>36722000</v>
      </c>
      <c r="F27" s="1085">
        <v>233000</v>
      </c>
      <c r="G27" s="1085">
        <v>967000</v>
      </c>
      <c r="H27" s="1085">
        <v>27274000</v>
      </c>
      <c r="I27" s="1085">
        <v>452000</v>
      </c>
      <c r="J27" s="1085">
        <v>0</v>
      </c>
      <c r="K27" s="1085">
        <v>0</v>
      </c>
      <c r="L27" s="1094">
        <v>7796000</v>
      </c>
    </row>
    <row r="28" spans="1:12" ht="18.95" customHeight="1">
      <c r="A28" s="992"/>
      <c r="B28" s="993"/>
      <c r="C28" s="994"/>
      <c r="D28" s="997" t="s">
        <v>42</v>
      </c>
      <c r="E28" s="1093">
        <v>0</v>
      </c>
      <c r="F28" s="1085">
        <v>0</v>
      </c>
      <c r="G28" s="1085">
        <v>0</v>
      </c>
      <c r="H28" s="1085">
        <v>0</v>
      </c>
      <c r="I28" s="1085">
        <v>0</v>
      </c>
      <c r="J28" s="1085">
        <v>0</v>
      </c>
      <c r="K28" s="1085">
        <v>0</v>
      </c>
      <c r="L28" s="1094">
        <v>0</v>
      </c>
    </row>
    <row r="29" spans="1:12" ht="18.95" customHeight="1">
      <c r="A29" s="992"/>
      <c r="B29" s="993"/>
      <c r="C29" s="994"/>
      <c r="D29" s="997" t="s">
        <v>43</v>
      </c>
      <c r="E29" s="1093">
        <v>9118631.1200000029</v>
      </c>
      <c r="F29" s="1085">
        <v>73318</v>
      </c>
      <c r="G29" s="1085">
        <v>168549.6</v>
      </c>
      <c r="H29" s="1085">
        <v>6665483.1700000037</v>
      </c>
      <c r="I29" s="1085">
        <v>127900</v>
      </c>
      <c r="J29" s="1085">
        <v>0</v>
      </c>
      <c r="K29" s="1085">
        <v>0</v>
      </c>
      <c r="L29" s="1094">
        <v>2083380.3499999999</v>
      </c>
    </row>
    <row r="30" spans="1:12" ht="18.95" customHeight="1">
      <c r="A30" s="996"/>
      <c r="B30" s="994"/>
      <c r="C30" s="994"/>
      <c r="D30" s="997" t="s">
        <v>44</v>
      </c>
      <c r="E30" s="1020">
        <v>0.24831520941125218</v>
      </c>
      <c r="F30" s="954">
        <v>0.3146695278969957</v>
      </c>
      <c r="G30" s="954">
        <v>0.17430155118924509</v>
      </c>
      <c r="H30" s="954">
        <v>0.24438964471658003</v>
      </c>
      <c r="I30" s="954">
        <v>0.28296460176991151</v>
      </c>
      <c r="J30" s="954">
        <v>0</v>
      </c>
      <c r="K30" s="954">
        <v>0</v>
      </c>
      <c r="L30" s="1021">
        <v>0.26723708953309389</v>
      </c>
    </row>
    <row r="31" spans="1:12" ht="18.95" customHeight="1">
      <c r="A31" s="998"/>
      <c r="B31" s="999"/>
      <c r="C31" s="999"/>
      <c r="D31" s="1000" t="s">
        <v>45</v>
      </c>
      <c r="E31" s="1022">
        <v>0</v>
      </c>
      <c r="F31" s="1023">
        <v>0</v>
      </c>
      <c r="G31" s="1023">
        <v>0</v>
      </c>
      <c r="H31" s="1023">
        <v>0</v>
      </c>
      <c r="I31" s="1023">
        <v>0</v>
      </c>
      <c r="J31" s="1023">
        <v>0</v>
      </c>
      <c r="K31" s="1023">
        <v>0</v>
      </c>
      <c r="L31" s="1024">
        <v>0</v>
      </c>
    </row>
    <row r="32" spans="1:12" ht="18.95" customHeight="1">
      <c r="A32" s="992" t="s">
        <v>356</v>
      </c>
      <c r="B32" s="993" t="s">
        <v>47</v>
      </c>
      <c r="C32" s="994" t="s">
        <v>357</v>
      </c>
      <c r="D32" s="997" t="s">
        <v>41</v>
      </c>
      <c r="E32" s="1093">
        <v>763000</v>
      </c>
      <c r="F32" s="1085">
        <v>763000</v>
      </c>
      <c r="G32" s="1085">
        <v>0</v>
      </c>
      <c r="H32" s="1085">
        <v>0</v>
      </c>
      <c r="I32" s="1085">
        <v>0</v>
      </c>
      <c r="J32" s="1085">
        <v>0</v>
      </c>
      <c r="K32" s="1085">
        <v>0</v>
      </c>
      <c r="L32" s="1094">
        <v>0</v>
      </c>
    </row>
    <row r="33" spans="1:12" ht="18.95" customHeight="1">
      <c r="A33" s="992"/>
      <c r="B33" s="993"/>
      <c r="C33" s="994"/>
      <c r="D33" s="997" t="s">
        <v>42</v>
      </c>
      <c r="E33" s="1093">
        <v>0</v>
      </c>
      <c r="F33" s="1085">
        <v>0</v>
      </c>
      <c r="G33" s="1085">
        <v>0</v>
      </c>
      <c r="H33" s="1085">
        <v>0</v>
      </c>
      <c r="I33" s="1085">
        <v>0</v>
      </c>
      <c r="J33" s="1085">
        <v>0</v>
      </c>
      <c r="K33" s="1085">
        <v>0</v>
      </c>
      <c r="L33" s="1094">
        <v>0</v>
      </c>
    </row>
    <row r="34" spans="1:12" ht="18.95" customHeight="1">
      <c r="A34" s="992"/>
      <c r="B34" s="993"/>
      <c r="C34" s="994"/>
      <c r="D34" s="997" t="s">
        <v>43</v>
      </c>
      <c r="E34" s="1093">
        <v>99000</v>
      </c>
      <c r="F34" s="1085">
        <v>99000</v>
      </c>
      <c r="G34" s="1085">
        <v>0</v>
      </c>
      <c r="H34" s="1085">
        <v>0</v>
      </c>
      <c r="I34" s="1085">
        <v>0</v>
      </c>
      <c r="J34" s="1085">
        <v>0</v>
      </c>
      <c r="K34" s="1085">
        <v>0</v>
      </c>
      <c r="L34" s="1094">
        <v>0</v>
      </c>
    </row>
    <row r="35" spans="1:12" ht="18.95" customHeight="1">
      <c r="A35" s="996"/>
      <c r="B35" s="994"/>
      <c r="C35" s="994"/>
      <c r="D35" s="997" t="s">
        <v>44</v>
      </c>
      <c r="E35" s="1020">
        <v>0.12975098296199214</v>
      </c>
      <c r="F35" s="954">
        <v>0.12975098296199214</v>
      </c>
      <c r="G35" s="954">
        <v>0</v>
      </c>
      <c r="H35" s="954">
        <v>0</v>
      </c>
      <c r="I35" s="954">
        <v>0</v>
      </c>
      <c r="J35" s="954">
        <v>0</v>
      </c>
      <c r="K35" s="954">
        <v>0</v>
      </c>
      <c r="L35" s="1021">
        <v>0</v>
      </c>
    </row>
    <row r="36" spans="1:12" ht="18.75" customHeight="1">
      <c r="A36" s="998"/>
      <c r="B36" s="999"/>
      <c r="C36" s="999"/>
      <c r="D36" s="997" t="s">
        <v>45</v>
      </c>
      <c r="E36" s="1022">
        <v>0</v>
      </c>
      <c r="F36" s="1023">
        <v>0</v>
      </c>
      <c r="G36" s="1023">
        <v>0</v>
      </c>
      <c r="H36" s="1023">
        <v>0</v>
      </c>
      <c r="I36" s="1023">
        <v>0</v>
      </c>
      <c r="J36" s="1023">
        <v>0</v>
      </c>
      <c r="K36" s="1023">
        <v>0</v>
      </c>
      <c r="L36" s="1024">
        <v>0</v>
      </c>
    </row>
    <row r="37" spans="1:12" ht="18.95" hidden="1" customHeight="1">
      <c r="A37" s="992" t="s">
        <v>358</v>
      </c>
      <c r="B37" s="993" t="s">
        <v>47</v>
      </c>
      <c r="C37" s="994" t="s">
        <v>359</v>
      </c>
      <c r="D37" s="995" t="s">
        <v>41</v>
      </c>
      <c r="E37" s="1090">
        <v>0</v>
      </c>
      <c r="F37" s="1091">
        <v>0</v>
      </c>
      <c r="G37" s="1091">
        <v>0</v>
      </c>
      <c r="H37" s="1091">
        <v>0</v>
      </c>
      <c r="I37" s="1091">
        <v>0</v>
      </c>
      <c r="J37" s="1091">
        <v>0</v>
      </c>
      <c r="K37" s="1091">
        <v>0</v>
      </c>
      <c r="L37" s="1095">
        <v>0</v>
      </c>
    </row>
    <row r="38" spans="1:12" ht="18.95" hidden="1" customHeight="1">
      <c r="A38" s="992"/>
      <c r="B38" s="993"/>
      <c r="C38" s="994"/>
      <c r="D38" s="997" t="s">
        <v>42</v>
      </c>
      <c r="E38" s="1093">
        <v>0</v>
      </c>
      <c r="F38" s="1085">
        <v>0</v>
      </c>
      <c r="G38" s="1085">
        <v>0</v>
      </c>
      <c r="H38" s="1085">
        <v>0</v>
      </c>
      <c r="I38" s="1085">
        <v>0</v>
      </c>
      <c r="J38" s="1085">
        <v>0</v>
      </c>
      <c r="K38" s="1085">
        <v>0</v>
      </c>
      <c r="L38" s="1094">
        <v>0</v>
      </c>
    </row>
    <row r="39" spans="1:12" ht="18.95" hidden="1" customHeight="1">
      <c r="A39" s="992"/>
      <c r="B39" s="993"/>
      <c r="C39" s="994"/>
      <c r="D39" s="997" t="s">
        <v>43</v>
      </c>
      <c r="E39" s="1093">
        <v>0</v>
      </c>
      <c r="F39" s="1085">
        <v>0</v>
      </c>
      <c r="G39" s="1085">
        <v>0</v>
      </c>
      <c r="H39" s="1085">
        <v>0</v>
      </c>
      <c r="I39" s="1085">
        <v>0</v>
      </c>
      <c r="J39" s="1085">
        <v>0</v>
      </c>
      <c r="K39" s="1085">
        <v>0</v>
      </c>
      <c r="L39" s="1094">
        <v>0</v>
      </c>
    </row>
    <row r="40" spans="1:12" ht="18.95" hidden="1" customHeight="1">
      <c r="A40" s="996"/>
      <c r="B40" s="994"/>
      <c r="C40" s="994"/>
      <c r="D40" s="997" t="s">
        <v>44</v>
      </c>
      <c r="E40" s="1020">
        <v>0</v>
      </c>
      <c r="F40" s="954">
        <v>0</v>
      </c>
      <c r="G40" s="954">
        <v>0</v>
      </c>
      <c r="H40" s="954">
        <v>0</v>
      </c>
      <c r="I40" s="954">
        <v>0</v>
      </c>
      <c r="J40" s="954">
        <v>0</v>
      </c>
      <c r="K40" s="954">
        <v>0</v>
      </c>
      <c r="L40" s="1021">
        <v>0</v>
      </c>
    </row>
    <row r="41" spans="1:12" ht="18.95" hidden="1" customHeight="1">
      <c r="A41" s="998"/>
      <c r="B41" s="999"/>
      <c r="C41" s="999"/>
      <c r="D41" s="1003" t="s">
        <v>45</v>
      </c>
      <c r="E41" s="1022">
        <v>0</v>
      </c>
      <c r="F41" s="1023">
        <v>0</v>
      </c>
      <c r="G41" s="1023">
        <v>0</v>
      </c>
      <c r="H41" s="1023">
        <v>0</v>
      </c>
      <c r="I41" s="1023">
        <v>0</v>
      </c>
      <c r="J41" s="1023">
        <v>0</v>
      </c>
      <c r="K41" s="1023">
        <v>0</v>
      </c>
      <c r="L41" s="1024">
        <v>0</v>
      </c>
    </row>
    <row r="42" spans="1:12" ht="18.95" hidden="1" customHeight="1">
      <c r="A42" s="1004" t="s">
        <v>360</v>
      </c>
      <c r="B42" s="1005" t="s">
        <v>47</v>
      </c>
      <c r="C42" s="1006" t="s">
        <v>361</v>
      </c>
      <c r="D42" s="1007" t="s">
        <v>41</v>
      </c>
      <c r="E42" s="1090">
        <v>0</v>
      </c>
      <c r="F42" s="1091">
        <v>0</v>
      </c>
      <c r="G42" s="1091">
        <v>0</v>
      </c>
      <c r="H42" s="1091">
        <v>0</v>
      </c>
      <c r="I42" s="1091">
        <v>0</v>
      </c>
      <c r="J42" s="1091">
        <v>0</v>
      </c>
      <c r="K42" s="1091">
        <v>0</v>
      </c>
      <c r="L42" s="1095">
        <v>0</v>
      </c>
    </row>
    <row r="43" spans="1:12" ht="18.95" hidden="1" customHeight="1">
      <c r="A43" s="996"/>
      <c r="B43" s="994"/>
      <c r="C43" s="994" t="s">
        <v>362</v>
      </c>
      <c r="D43" s="997" t="s">
        <v>42</v>
      </c>
      <c r="E43" s="1093">
        <v>0</v>
      </c>
      <c r="F43" s="1085">
        <v>0</v>
      </c>
      <c r="G43" s="1085">
        <v>0</v>
      </c>
      <c r="H43" s="1085">
        <v>0</v>
      </c>
      <c r="I43" s="1085">
        <v>0</v>
      </c>
      <c r="J43" s="1085">
        <v>0</v>
      </c>
      <c r="K43" s="1085">
        <v>0</v>
      </c>
      <c r="L43" s="1094">
        <v>0</v>
      </c>
    </row>
    <row r="44" spans="1:12" ht="18.95" hidden="1" customHeight="1">
      <c r="A44" s="996"/>
      <c r="B44" s="994"/>
      <c r="C44" s="994"/>
      <c r="D44" s="997" t="s">
        <v>43</v>
      </c>
      <c r="E44" s="1093">
        <v>0</v>
      </c>
      <c r="F44" s="1085">
        <v>0</v>
      </c>
      <c r="G44" s="1085">
        <v>0</v>
      </c>
      <c r="H44" s="1085">
        <v>0</v>
      </c>
      <c r="I44" s="1085">
        <v>0</v>
      </c>
      <c r="J44" s="1085">
        <v>0</v>
      </c>
      <c r="K44" s="1085">
        <v>0</v>
      </c>
      <c r="L44" s="1094">
        <v>0</v>
      </c>
    </row>
    <row r="45" spans="1:12" ht="18.95" hidden="1" customHeight="1">
      <c r="A45" s="996"/>
      <c r="B45" s="994"/>
      <c r="C45" s="994"/>
      <c r="D45" s="997" t="s">
        <v>44</v>
      </c>
      <c r="E45" s="1020">
        <v>0</v>
      </c>
      <c r="F45" s="954">
        <v>0</v>
      </c>
      <c r="G45" s="954">
        <v>0</v>
      </c>
      <c r="H45" s="954">
        <v>0</v>
      </c>
      <c r="I45" s="954">
        <v>0</v>
      </c>
      <c r="J45" s="954">
        <v>0</v>
      </c>
      <c r="K45" s="954">
        <v>0</v>
      </c>
      <c r="L45" s="1021">
        <v>0</v>
      </c>
    </row>
    <row r="46" spans="1:12" ht="18.95" hidden="1" customHeight="1">
      <c r="A46" s="998"/>
      <c r="B46" s="999"/>
      <c r="C46" s="999"/>
      <c r="D46" s="1000" t="s">
        <v>45</v>
      </c>
      <c r="E46" s="1022">
        <v>0</v>
      </c>
      <c r="F46" s="1023">
        <v>0</v>
      </c>
      <c r="G46" s="1023">
        <v>0</v>
      </c>
      <c r="H46" s="1023">
        <v>0</v>
      </c>
      <c r="I46" s="1023">
        <v>0</v>
      </c>
      <c r="J46" s="1023">
        <v>0</v>
      </c>
      <c r="K46" s="1023">
        <v>0</v>
      </c>
      <c r="L46" s="1024">
        <v>0</v>
      </c>
    </row>
    <row r="47" spans="1:12" ht="18.95" customHeight="1">
      <c r="A47" s="992" t="s">
        <v>363</v>
      </c>
      <c r="B47" s="993" t="s">
        <v>47</v>
      </c>
      <c r="C47" s="994" t="s">
        <v>364</v>
      </c>
      <c r="D47" s="1008" t="s">
        <v>41</v>
      </c>
      <c r="E47" s="1090">
        <v>99696000</v>
      </c>
      <c r="F47" s="1085">
        <v>0</v>
      </c>
      <c r="G47" s="1085">
        <v>257000</v>
      </c>
      <c r="H47" s="1085">
        <v>98989000</v>
      </c>
      <c r="I47" s="1085">
        <v>450000</v>
      </c>
      <c r="J47" s="1085">
        <v>0</v>
      </c>
      <c r="K47" s="1085">
        <v>0</v>
      </c>
      <c r="L47" s="1094">
        <v>0</v>
      </c>
    </row>
    <row r="48" spans="1:12" ht="18.95" customHeight="1">
      <c r="A48" s="992"/>
      <c r="B48" s="993"/>
      <c r="C48" s="994"/>
      <c r="D48" s="997" t="s">
        <v>42</v>
      </c>
      <c r="E48" s="1093">
        <v>0</v>
      </c>
      <c r="F48" s="1085">
        <v>0</v>
      </c>
      <c r="G48" s="1085">
        <v>0</v>
      </c>
      <c r="H48" s="1085">
        <v>0</v>
      </c>
      <c r="I48" s="1085">
        <v>0</v>
      </c>
      <c r="J48" s="1085">
        <v>0</v>
      </c>
      <c r="K48" s="1085">
        <v>0</v>
      </c>
      <c r="L48" s="1094">
        <v>0</v>
      </c>
    </row>
    <row r="49" spans="1:12" ht="18.95" customHeight="1">
      <c r="A49" s="992"/>
      <c r="B49" s="993"/>
      <c r="C49" s="994"/>
      <c r="D49" s="997" t="s">
        <v>43</v>
      </c>
      <c r="E49" s="1093">
        <v>24109808.979999974</v>
      </c>
      <c r="F49" s="1085">
        <v>0</v>
      </c>
      <c r="G49" s="1085">
        <v>47046.549999999996</v>
      </c>
      <c r="H49" s="1085">
        <v>23987762.429999974</v>
      </c>
      <c r="I49" s="1085">
        <v>75000</v>
      </c>
      <c r="J49" s="1085">
        <v>0</v>
      </c>
      <c r="K49" s="1085">
        <v>0</v>
      </c>
      <c r="L49" s="1094">
        <v>0</v>
      </c>
    </row>
    <row r="50" spans="1:12" ht="18.95" customHeight="1">
      <c r="A50" s="992"/>
      <c r="B50" s="994"/>
      <c r="C50" s="994"/>
      <c r="D50" s="997" t="s">
        <v>44</v>
      </c>
      <c r="E50" s="1020">
        <v>0.24183326291927434</v>
      </c>
      <c r="F50" s="954">
        <v>0</v>
      </c>
      <c r="G50" s="954">
        <v>0.18306050583657585</v>
      </c>
      <c r="H50" s="954">
        <v>0.24232755589004812</v>
      </c>
      <c r="I50" s="954">
        <v>0.16666666666666666</v>
      </c>
      <c r="J50" s="954">
        <v>0</v>
      </c>
      <c r="K50" s="954">
        <v>0</v>
      </c>
      <c r="L50" s="1021">
        <v>0</v>
      </c>
    </row>
    <row r="51" spans="1:12" ht="18.95" customHeight="1">
      <c r="A51" s="998"/>
      <c r="B51" s="999"/>
      <c r="C51" s="999"/>
      <c r="D51" s="1002" t="s">
        <v>45</v>
      </c>
      <c r="E51" s="1022">
        <v>0</v>
      </c>
      <c r="F51" s="1023">
        <v>0</v>
      </c>
      <c r="G51" s="1023">
        <v>0</v>
      </c>
      <c r="H51" s="1023">
        <v>0</v>
      </c>
      <c r="I51" s="1023">
        <v>0</v>
      </c>
      <c r="J51" s="1023">
        <v>0</v>
      </c>
      <c r="K51" s="1023">
        <v>0</v>
      </c>
      <c r="L51" s="1024">
        <v>0</v>
      </c>
    </row>
    <row r="52" spans="1:12" ht="18.95" hidden="1" customHeight="1">
      <c r="A52" s="992" t="s">
        <v>365</v>
      </c>
      <c r="B52" s="993" t="s">
        <v>47</v>
      </c>
      <c r="C52" s="994" t="s">
        <v>366</v>
      </c>
      <c r="D52" s="995" t="s">
        <v>41</v>
      </c>
      <c r="E52" s="1090">
        <v>0</v>
      </c>
      <c r="F52" s="1091">
        <v>0</v>
      </c>
      <c r="G52" s="1091">
        <v>0</v>
      </c>
      <c r="H52" s="1091">
        <v>0</v>
      </c>
      <c r="I52" s="1091">
        <v>0</v>
      </c>
      <c r="J52" s="1091">
        <v>0</v>
      </c>
      <c r="K52" s="1091">
        <v>0</v>
      </c>
      <c r="L52" s="1095">
        <v>0</v>
      </c>
    </row>
    <row r="53" spans="1:12" ht="18.95" hidden="1" customHeight="1">
      <c r="A53" s="992"/>
      <c r="B53" s="993"/>
      <c r="C53" s="994"/>
      <c r="D53" s="997" t="s">
        <v>42</v>
      </c>
      <c r="E53" s="1093">
        <v>0</v>
      </c>
      <c r="F53" s="1085">
        <v>0</v>
      </c>
      <c r="G53" s="1085">
        <v>0</v>
      </c>
      <c r="H53" s="1085">
        <v>0</v>
      </c>
      <c r="I53" s="1085">
        <v>0</v>
      </c>
      <c r="J53" s="1085">
        <v>0</v>
      </c>
      <c r="K53" s="1085">
        <v>0</v>
      </c>
      <c r="L53" s="1094">
        <v>0</v>
      </c>
    </row>
    <row r="54" spans="1:12" ht="18.95" hidden="1" customHeight="1">
      <c r="A54" s="992"/>
      <c r="B54" s="993"/>
      <c r="C54" s="994"/>
      <c r="D54" s="997" t="s">
        <v>43</v>
      </c>
      <c r="E54" s="1093">
        <v>0</v>
      </c>
      <c r="F54" s="1085">
        <v>0</v>
      </c>
      <c r="G54" s="1085">
        <v>0</v>
      </c>
      <c r="H54" s="1085">
        <v>0</v>
      </c>
      <c r="I54" s="1085">
        <v>0</v>
      </c>
      <c r="J54" s="1085">
        <v>0</v>
      </c>
      <c r="K54" s="1085">
        <v>0</v>
      </c>
      <c r="L54" s="1094">
        <v>0</v>
      </c>
    </row>
    <row r="55" spans="1:12" ht="18.95" hidden="1" customHeight="1">
      <c r="A55" s="996"/>
      <c r="B55" s="994"/>
      <c r="C55" s="994"/>
      <c r="D55" s="997" t="s">
        <v>44</v>
      </c>
      <c r="E55" s="1020">
        <v>0</v>
      </c>
      <c r="F55" s="954">
        <v>0</v>
      </c>
      <c r="G55" s="954">
        <v>0</v>
      </c>
      <c r="H55" s="954">
        <v>0</v>
      </c>
      <c r="I55" s="954">
        <v>0</v>
      </c>
      <c r="J55" s="954">
        <v>0</v>
      </c>
      <c r="K55" s="954">
        <v>0</v>
      </c>
      <c r="L55" s="1021">
        <v>0</v>
      </c>
    </row>
    <row r="56" spans="1:12" ht="18.95" hidden="1" customHeight="1">
      <c r="A56" s="998"/>
      <c r="B56" s="999"/>
      <c r="C56" s="999"/>
      <c r="D56" s="1002" t="s">
        <v>45</v>
      </c>
      <c r="E56" s="1022">
        <v>0</v>
      </c>
      <c r="F56" s="1023">
        <v>0</v>
      </c>
      <c r="G56" s="1023">
        <v>0</v>
      </c>
      <c r="H56" s="1023">
        <v>0</v>
      </c>
      <c r="I56" s="1023">
        <v>0</v>
      </c>
      <c r="J56" s="1023">
        <v>0</v>
      </c>
      <c r="K56" s="1023">
        <v>0</v>
      </c>
      <c r="L56" s="1024">
        <v>0</v>
      </c>
    </row>
    <row r="57" spans="1:12" ht="18.95" customHeight="1">
      <c r="A57" s="992" t="s">
        <v>367</v>
      </c>
      <c r="B57" s="993" t="s">
        <v>47</v>
      </c>
      <c r="C57" s="994" t="s">
        <v>368</v>
      </c>
      <c r="D57" s="997" t="s">
        <v>41</v>
      </c>
      <c r="E57" s="1090">
        <v>894199000</v>
      </c>
      <c r="F57" s="1085">
        <v>649264000</v>
      </c>
      <c r="G57" s="1085">
        <v>2301000</v>
      </c>
      <c r="H57" s="1085">
        <v>203415000</v>
      </c>
      <c r="I57" s="1085">
        <v>38307000</v>
      </c>
      <c r="J57" s="1085">
        <v>0</v>
      </c>
      <c r="K57" s="1085">
        <v>0</v>
      </c>
      <c r="L57" s="1094">
        <v>912000</v>
      </c>
    </row>
    <row r="58" spans="1:12" ht="18.95" customHeight="1">
      <c r="A58" s="992"/>
      <c r="B58" s="993"/>
      <c r="C58" s="994"/>
      <c r="D58" s="997" t="s">
        <v>42</v>
      </c>
      <c r="E58" s="1093">
        <v>0</v>
      </c>
      <c r="F58" s="1085">
        <v>0</v>
      </c>
      <c r="G58" s="1085">
        <v>0</v>
      </c>
      <c r="H58" s="1085">
        <v>0</v>
      </c>
      <c r="I58" s="1085">
        <v>0</v>
      </c>
      <c r="J58" s="1085">
        <v>0</v>
      </c>
      <c r="K58" s="1085">
        <v>0</v>
      </c>
      <c r="L58" s="1094">
        <v>0</v>
      </c>
    </row>
    <row r="59" spans="1:12" ht="18.95" customHeight="1">
      <c r="A59" s="992"/>
      <c r="B59" s="993"/>
      <c r="C59" s="994"/>
      <c r="D59" s="997" t="s">
        <v>43</v>
      </c>
      <c r="E59" s="1093">
        <v>251612176.13999999</v>
      </c>
      <c r="F59" s="1085">
        <v>197065011.88999999</v>
      </c>
      <c r="G59" s="1085">
        <v>344550.99000000005</v>
      </c>
      <c r="H59" s="1085">
        <v>43275626.609999977</v>
      </c>
      <c r="I59" s="1085">
        <v>7075444.46</v>
      </c>
      <c r="J59" s="1085">
        <v>0</v>
      </c>
      <c r="K59" s="1085">
        <v>0</v>
      </c>
      <c r="L59" s="1094">
        <v>3851542.19</v>
      </c>
    </row>
    <row r="60" spans="1:12" ht="18.95" customHeight="1">
      <c r="A60" s="996"/>
      <c r="B60" s="994"/>
      <c r="C60" s="994"/>
      <c r="D60" s="997" t="s">
        <v>44</v>
      </c>
      <c r="E60" s="1020">
        <v>0.28138275276532404</v>
      </c>
      <c r="F60" s="954">
        <v>0.30352062010214642</v>
      </c>
      <c r="G60" s="954">
        <v>0.14973967405475883</v>
      </c>
      <c r="H60" s="954">
        <v>0.21274550357643229</v>
      </c>
      <c r="I60" s="954">
        <v>0.18470369540814996</v>
      </c>
      <c r="J60" s="954">
        <v>0</v>
      </c>
      <c r="K60" s="954">
        <v>0</v>
      </c>
      <c r="L60" s="1021">
        <v>4.2231822258771929</v>
      </c>
    </row>
    <row r="61" spans="1:12" ht="18.95" customHeight="1">
      <c r="A61" s="998"/>
      <c r="B61" s="999"/>
      <c r="C61" s="999"/>
      <c r="D61" s="997" t="s">
        <v>45</v>
      </c>
      <c r="E61" s="1022">
        <v>0</v>
      </c>
      <c r="F61" s="1023">
        <v>0</v>
      </c>
      <c r="G61" s="1023">
        <v>0</v>
      </c>
      <c r="H61" s="1023">
        <v>0</v>
      </c>
      <c r="I61" s="1023">
        <v>0</v>
      </c>
      <c r="J61" s="1023">
        <v>0</v>
      </c>
      <c r="K61" s="1023">
        <v>0</v>
      </c>
      <c r="L61" s="1024">
        <v>0</v>
      </c>
    </row>
    <row r="62" spans="1:12" ht="18.95" customHeight="1">
      <c r="A62" s="992" t="s">
        <v>369</v>
      </c>
      <c r="B62" s="993" t="s">
        <v>47</v>
      </c>
      <c r="C62" s="994" t="s">
        <v>132</v>
      </c>
      <c r="D62" s="995" t="s">
        <v>41</v>
      </c>
      <c r="E62" s="1090">
        <v>3038000</v>
      </c>
      <c r="F62" s="1085">
        <v>3038000</v>
      </c>
      <c r="G62" s="1085">
        <v>0</v>
      </c>
      <c r="H62" s="1085">
        <v>0</v>
      </c>
      <c r="I62" s="1085">
        <v>0</v>
      </c>
      <c r="J62" s="1085">
        <v>0</v>
      </c>
      <c r="K62" s="1085">
        <v>0</v>
      </c>
      <c r="L62" s="1094">
        <v>0</v>
      </c>
    </row>
    <row r="63" spans="1:12" ht="18.95" customHeight="1">
      <c r="A63" s="992"/>
      <c r="B63" s="993"/>
      <c r="C63" s="994"/>
      <c r="D63" s="997" t="s">
        <v>42</v>
      </c>
      <c r="E63" s="1093">
        <v>0</v>
      </c>
      <c r="F63" s="1085">
        <v>0</v>
      </c>
      <c r="G63" s="1085">
        <v>0</v>
      </c>
      <c r="H63" s="1085">
        <v>0</v>
      </c>
      <c r="I63" s="1085">
        <v>0</v>
      </c>
      <c r="J63" s="1085">
        <v>0</v>
      </c>
      <c r="K63" s="1085">
        <v>0</v>
      </c>
      <c r="L63" s="1094">
        <v>0</v>
      </c>
    </row>
    <row r="64" spans="1:12" ht="18.95" customHeight="1">
      <c r="A64" s="992"/>
      <c r="B64" s="993"/>
      <c r="C64" s="994"/>
      <c r="D64" s="997" t="s">
        <v>43</v>
      </c>
      <c r="E64" s="1093">
        <v>971633</v>
      </c>
      <c r="F64" s="1085">
        <v>971633</v>
      </c>
      <c r="G64" s="1085">
        <v>0</v>
      </c>
      <c r="H64" s="1085">
        <v>0</v>
      </c>
      <c r="I64" s="1085">
        <v>0</v>
      </c>
      <c r="J64" s="1085">
        <v>0</v>
      </c>
      <c r="K64" s="1085">
        <v>0</v>
      </c>
      <c r="L64" s="1094">
        <v>0</v>
      </c>
    </row>
    <row r="65" spans="1:12" ht="18.95" customHeight="1">
      <c r="A65" s="996"/>
      <c r="B65" s="994"/>
      <c r="C65" s="994"/>
      <c r="D65" s="997" t="s">
        <v>44</v>
      </c>
      <c r="E65" s="1020">
        <v>0.31982653061224492</v>
      </c>
      <c r="F65" s="954">
        <v>0.31982653061224492</v>
      </c>
      <c r="G65" s="954">
        <v>0</v>
      </c>
      <c r="H65" s="954">
        <v>0</v>
      </c>
      <c r="I65" s="954">
        <v>0</v>
      </c>
      <c r="J65" s="954">
        <v>0</v>
      </c>
      <c r="K65" s="954">
        <v>0</v>
      </c>
      <c r="L65" s="1021">
        <v>0</v>
      </c>
    </row>
    <row r="66" spans="1:12" ht="18.95" customHeight="1">
      <c r="A66" s="998"/>
      <c r="B66" s="999"/>
      <c r="C66" s="999"/>
      <c r="D66" s="1002" t="s">
        <v>45</v>
      </c>
      <c r="E66" s="1022">
        <v>0</v>
      </c>
      <c r="F66" s="1023">
        <v>0</v>
      </c>
      <c r="G66" s="1023">
        <v>0</v>
      </c>
      <c r="H66" s="1023">
        <v>0</v>
      </c>
      <c r="I66" s="1023">
        <v>0</v>
      </c>
      <c r="J66" s="1023">
        <v>0</v>
      </c>
      <c r="K66" s="1023">
        <v>0</v>
      </c>
      <c r="L66" s="1024">
        <v>0</v>
      </c>
    </row>
    <row r="67" spans="1:12" ht="18.95" customHeight="1">
      <c r="A67" s="992" t="s">
        <v>370</v>
      </c>
      <c r="B67" s="993" t="s">
        <v>47</v>
      </c>
      <c r="C67" s="994" t="s">
        <v>371</v>
      </c>
      <c r="D67" s="995" t="s">
        <v>41</v>
      </c>
      <c r="E67" s="1090">
        <v>105995000</v>
      </c>
      <c r="F67" s="1085">
        <v>96626000</v>
      </c>
      <c r="G67" s="1085">
        <v>0</v>
      </c>
      <c r="H67" s="1085">
        <v>8897000</v>
      </c>
      <c r="I67" s="1085">
        <v>472000</v>
      </c>
      <c r="J67" s="1085">
        <v>0</v>
      </c>
      <c r="K67" s="1085">
        <v>0</v>
      </c>
      <c r="L67" s="1094">
        <v>0</v>
      </c>
    </row>
    <row r="68" spans="1:12" ht="18.95" customHeight="1">
      <c r="A68" s="992"/>
      <c r="B68" s="993"/>
      <c r="C68" s="994"/>
      <c r="D68" s="997" t="s">
        <v>42</v>
      </c>
      <c r="E68" s="1093">
        <v>0</v>
      </c>
      <c r="F68" s="1085">
        <v>0</v>
      </c>
      <c r="G68" s="1085">
        <v>0</v>
      </c>
      <c r="H68" s="1085">
        <v>0</v>
      </c>
      <c r="I68" s="1085">
        <v>0</v>
      </c>
      <c r="J68" s="1085">
        <v>0</v>
      </c>
      <c r="K68" s="1085">
        <v>0</v>
      </c>
      <c r="L68" s="1094">
        <v>0</v>
      </c>
    </row>
    <row r="69" spans="1:12" ht="18.95" customHeight="1">
      <c r="A69" s="992"/>
      <c r="B69" s="993"/>
      <c r="C69" s="994"/>
      <c r="D69" s="997" t="s">
        <v>43</v>
      </c>
      <c r="E69" s="1093">
        <v>59962296.759999998</v>
      </c>
      <c r="F69" s="1085">
        <v>53214091.030000001</v>
      </c>
      <c r="G69" s="1085">
        <v>0</v>
      </c>
      <c r="H69" s="1085">
        <v>6748082.7299999995</v>
      </c>
      <c r="I69" s="1085">
        <v>123</v>
      </c>
      <c r="J69" s="1085">
        <v>0</v>
      </c>
      <c r="K69" s="1085">
        <v>0</v>
      </c>
      <c r="L69" s="1094">
        <v>0</v>
      </c>
    </row>
    <row r="70" spans="1:12" ht="18.95" customHeight="1">
      <c r="A70" s="996"/>
      <c r="B70" s="994"/>
      <c r="C70" s="994"/>
      <c r="D70" s="997" t="s">
        <v>44</v>
      </c>
      <c r="E70" s="1020">
        <v>0.56570872927968296</v>
      </c>
      <c r="F70" s="954">
        <v>0.55072228002814982</v>
      </c>
      <c r="G70" s="954">
        <v>0</v>
      </c>
      <c r="H70" s="954">
        <v>0.75846720579970772</v>
      </c>
      <c r="I70" s="954">
        <v>2.6059322033898305E-4</v>
      </c>
      <c r="J70" s="954">
        <v>0</v>
      </c>
      <c r="K70" s="954">
        <v>0</v>
      </c>
      <c r="L70" s="1021">
        <v>0</v>
      </c>
    </row>
    <row r="71" spans="1:12" ht="18.95" customHeight="1">
      <c r="A71" s="998"/>
      <c r="B71" s="999"/>
      <c r="C71" s="999"/>
      <c r="D71" s="1000" t="s">
        <v>45</v>
      </c>
      <c r="E71" s="1022">
        <v>0</v>
      </c>
      <c r="F71" s="1023">
        <v>0</v>
      </c>
      <c r="G71" s="1023">
        <v>0</v>
      </c>
      <c r="H71" s="1023">
        <v>0</v>
      </c>
      <c r="I71" s="1023">
        <v>0</v>
      </c>
      <c r="J71" s="1023">
        <v>0</v>
      </c>
      <c r="K71" s="1023">
        <v>0</v>
      </c>
      <c r="L71" s="1024">
        <v>0</v>
      </c>
    </row>
    <row r="72" spans="1:12" ht="18.95" customHeight="1">
      <c r="A72" s="1009" t="s">
        <v>372</v>
      </c>
      <c r="B72" s="1005" t="s">
        <v>47</v>
      </c>
      <c r="C72" s="1010" t="s">
        <v>373</v>
      </c>
      <c r="D72" s="1007" t="s">
        <v>41</v>
      </c>
      <c r="E72" s="1090">
        <v>420597000</v>
      </c>
      <c r="F72" s="1085">
        <v>343703000</v>
      </c>
      <c r="G72" s="1085">
        <v>157000</v>
      </c>
      <c r="H72" s="1085">
        <v>60380000</v>
      </c>
      <c r="I72" s="1085">
        <v>1239000</v>
      </c>
      <c r="J72" s="1085">
        <v>0</v>
      </c>
      <c r="K72" s="1085">
        <v>0</v>
      </c>
      <c r="L72" s="1094">
        <v>15118000</v>
      </c>
    </row>
    <row r="73" spans="1:12" ht="18.95" customHeight="1">
      <c r="A73" s="992"/>
      <c r="B73" s="993"/>
      <c r="C73" s="994"/>
      <c r="D73" s="997" t="s">
        <v>42</v>
      </c>
      <c r="E73" s="1093">
        <v>0</v>
      </c>
      <c r="F73" s="1085">
        <v>0</v>
      </c>
      <c r="G73" s="1085">
        <v>0</v>
      </c>
      <c r="H73" s="1085">
        <v>0</v>
      </c>
      <c r="I73" s="1085">
        <v>0</v>
      </c>
      <c r="J73" s="1085">
        <v>0</v>
      </c>
      <c r="K73" s="1085">
        <v>0</v>
      </c>
      <c r="L73" s="1094">
        <v>0</v>
      </c>
    </row>
    <row r="74" spans="1:12" ht="18.95" customHeight="1">
      <c r="A74" s="992"/>
      <c r="B74" s="993"/>
      <c r="C74" s="994"/>
      <c r="D74" s="997" t="s">
        <v>43</v>
      </c>
      <c r="E74" s="1093">
        <v>92873061.510000005</v>
      </c>
      <c r="F74" s="1085">
        <v>78385674.939999998</v>
      </c>
      <c r="G74" s="1085">
        <v>39852.300000000003</v>
      </c>
      <c r="H74" s="1085">
        <v>11488951.539999999</v>
      </c>
      <c r="I74" s="1085">
        <v>177980</v>
      </c>
      <c r="J74" s="1085">
        <v>0</v>
      </c>
      <c r="K74" s="1085">
        <v>0</v>
      </c>
      <c r="L74" s="1094">
        <v>2780602.7300000004</v>
      </c>
    </row>
    <row r="75" spans="1:12" ht="18.95" customHeight="1">
      <c r="A75" s="996"/>
      <c r="B75" s="994"/>
      <c r="C75" s="994" t="s">
        <v>4</v>
      </c>
      <c r="D75" s="997" t="s">
        <v>44</v>
      </c>
      <c r="E75" s="1020">
        <v>0.22081246777794422</v>
      </c>
      <c r="F75" s="954">
        <v>0.22806223669854495</v>
      </c>
      <c r="G75" s="954">
        <v>0.25383630573248411</v>
      </c>
      <c r="H75" s="954">
        <v>0.19027743524345808</v>
      </c>
      <c r="I75" s="954">
        <v>0.14364810330912026</v>
      </c>
      <c r="J75" s="954">
        <v>0</v>
      </c>
      <c r="K75" s="954">
        <v>0</v>
      </c>
      <c r="L75" s="1021">
        <v>0.18392662587643871</v>
      </c>
    </row>
    <row r="76" spans="1:12" ht="18.75" customHeight="1">
      <c r="A76" s="998"/>
      <c r="B76" s="999"/>
      <c r="C76" s="999"/>
      <c r="D76" s="1003" t="s">
        <v>45</v>
      </c>
      <c r="E76" s="1022">
        <v>0</v>
      </c>
      <c r="F76" s="1023">
        <v>0</v>
      </c>
      <c r="G76" s="1023">
        <v>0</v>
      </c>
      <c r="H76" s="1023">
        <v>0</v>
      </c>
      <c r="I76" s="1023">
        <v>0</v>
      </c>
      <c r="J76" s="1023">
        <v>0</v>
      </c>
      <c r="K76" s="1023">
        <v>0</v>
      </c>
      <c r="L76" s="1024">
        <v>0</v>
      </c>
    </row>
    <row r="77" spans="1:12" ht="18.95" hidden="1" customHeight="1">
      <c r="A77" s="992" t="s">
        <v>374</v>
      </c>
      <c r="B77" s="993" t="s">
        <v>47</v>
      </c>
      <c r="C77" s="994" t="s">
        <v>375</v>
      </c>
      <c r="D77" s="1008" t="s">
        <v>41</v>
      </c>
      <c r="E77" s="1090">
        <v>0</v>
      </c>
      <c r="F77" s="1091">
        <v>0</v>
      </c>
      <c r="G77" s="1091">
        <v>0</v>
      </c>
      <c r="H77" s="1091">
        <v>0</v>
      </c>
      <c r="I77" s="1091">
        <v>0</v>
      </c>
      <c r="J77" s="1091">
        <v>0</v>
      </c>
      <c r="K77" s="1091">
        <v>0</v>
      </c>
      <c r="L77" s="1095">
        <v>0</v>
      </c>
    </row>
    <row r="78" spans="1:12" ht="18.95" hidden="1" customHeight="1">
      <c r="A78" s="992"/>
      <c r="B78" s="993"/>
      <c r="C78" s="994"/>
      <c r="D78" s="997" t="s">
        <v>42</v>
      </c>
      <c r="E78" s="1093">
        <v>0</v>
      </c>
      <c r="F78" s="1085">
        <v>0</v>
      </c>
      <c r="G78" s="1085">
        <v>0</v>
      </c>
      <c r="H78" s="1085">
        <v>0</v>
      </c>
      <c r="I78" s="1085">
        <v>0</v>
      </c>
      <c r="J78" s="1085">
        <v>0</v>
      </c>
      <c r="K78" s="1085">
        <v>0</v>
      </c>
      <c r="L78" s="1094">
        <v>0</v>
      </c>
    </row>
    <row r="79" spans="1:12" ht="18.95" hidden="1" customHeight="1">
      <c r="A79" s="992"/>
      <c r="B79" s="993"/>
      <c r="C79" s="994"/>
      <c r="D79" s="997" t="s">
        <v>43</v>
      </c>
      <c r="E79" s="1093">
        <v>0</v>
      </c>
      <c r="F79" s="1085">
        <v>0</v>
      </c>
      <c r="G79" s="1085">
        <v>0</v>
      </c>
      <c r="H79" s="1085">
        <v>0</v>
      </c>
      <c r="I79" s="1085">
        <v>0</v>
      </c>
      <c r="J79" s="1085">
        <v>0</v>
      </c>
      <c r="K79" s="1085">
        <v>0</v>
      </c>
      <c r="L79" s="1094">
        <v>0</v>
      </c>
    </row>
    <row r="80" spans="1:12" ht="18.95" hidden="1" customHeight="1">
      <c r="A80" s="996"/>
      <c r="B80" s="994"/>
      <c r="C80" s="994"/>
      <c r="D80" s="997" t="s">
        <v>44</v>
      </c>
      <c r="E80" s="1020">
        <v>0</v>
      </c>
      <c r="F80" s="954">
        <v>0</v>
      </c>
      <c r="G80" s="954">
        <v>0</v>
      </c>
      <c r="H80" s="954">
        <v>0</v>
      </c>
      <c r="I80" s="954">
        <v>0</v>
      </c>
      <c r="J80" s="954">
        <v>0</v>
      </c>
      <c r="K80" s="954">
        <v>0</v>
      </c>
      <c r="L80" s="1021">
        <v>0</v>
      </c>
    </row>
    <row r="81" spans="1:12" ht="18.95" hidden="1" customHeight="1">
      <c r="A81" s="998"/>
      <c r="B81" s="999"/>
      <c r="C81" s="999"/>
      <c r="D81" s="997" t="s">
        <v>45</v>
      </c>
      <c r="E81" s="1022">
        <v>0</v>
      </c>
      <c r="F81" s="1023">
        <v>0</v>
      </c>
      <c r="G81" s="1023">
        <v>0</v>
      </c>
      <c r="H81" s="1023">
        <v>0</v>
      </c>
      <c r="I81" s="1023">
        <v>0</v>
      </c>
      <c r="J81" s="1023">
        <v>0</v>
      </c>
      <c r="K81" s="1023">
        <v>0</v>
      </c>
      <c r="L81" s="1024">
        <v>0</v>
      </c>
    </row>
    <row r="82" spans="1:12" ht="18.95" hidden="1" customHeight="1">
      <c r="A82" s="992" t="s">
        <v>376</v>
      </c>
      <c r="B82" s="993" t="s">
        <v>47</v>
      </c>
      <c r="C82" s="994" t="s">
        <v>111</v>
      </c>
      <c r="D82" s="995" t="s">
        <v>41</v>
      </c>
      <c r="E82" s="1090">
        <v>0</v>
      </c>
      <c r="F82" s="1091">
        <v>0</v>
      </c>
      <c r="G82" s="1091">
        <v>0</v>
      </c>
      <c r="H82" s="1091">
        <v>0</v>
      </c>
      <c r="I82" s="1091">
        <v>0</v>
      </c>
      <c r="J82" s="1091">
        <v>0</v>
      </c>
      <c r="K82" s="1091">
        <v>0</v>
      </c>
      <c r="L82" s="1095">
        <v>0</v>
      </c>
    </row>
    <row r="83" spans="1:12" ht="18.95" hidden="1" customHeight="1">
      <c r="A83" s="992"/>
      <c r="B83" s="993"/>
      <c r="C83" s="994"/>
      <c r="D83" s="997" t="s">
        <v>42</v>
      </c>
      <c r="E83" s="1093">
        <v>0</v>
      </c>
      <c r="F83" s="1085">
        <v>0</v>
      </c>
      <c r="G83" s="1085">
        <v>0</v>
      </c>
      <c r="H83" s="1085">
        <v>0</v>
      </c>
      <c r="I83" s="1085">
        <v>0</v>
      </c>
      <c r="J83" s="1085">
        <v>0</v>
      </c>
      <c r="K83" s="1085">
        <v>0</v>
      </c>
      <c r="L83" s="1094">
        <v>0</v>
      </c>
    </row>
    <row r="84" spans="1:12" ht="18.95" hidden="1" customHeight="1">
      <c r="A84" s="992"/>
      <c r="B84" s="993"/>
      <c r="C84" s="994"/>
      <c r="D84" s="997" t="s">
        <v>43</v>
      </c>
      <c r="E84" s="1093">
        <v>0</v>
      </c>
      <c r="F84" s="1085">
        <v>0</v>
      </c>
      <c r="G84" s="1085">
        <v>0</v>
      </c>
      <c r="H84" s="1085">
        <v>0</v>
      </c>
      <c r="I84" s="1085">
        <v>0</v>
      </c>
      <c r="J84" s="1085">
        <v>0</v>
      </c>
      <c r="K84" s="1085">
        <v>0</v>
      </c>
      <c r="L84" s="1094">
        <v>0</v>
      </c>
    </row>
    <row r="85" spans="1:12" ht="18.95" hidden="1" customHeight="1">
      <c r="A85" s="996"/>
      <c r="B85" s="994"/>
      <c r="C85" s="994"/>
      <c r="D85" s="997" t="s">
        <v>44</v>
      </c>
      <c r="E85" s="1020">
        <v>0</v>
      </c>
      <c r="F85" s="954">
        <v>0</v>
      </c>
      <c r="G85" s="954">
        <v>0</v>
      </c>
      <c r="H85" s="954">
        <v>0</v>
      </c>
      <c r="I85" s="954">
        <v>0</v>
      </c>
      <c r="J85" s="954">
        <v>0</v>
      </c>
      <c r="K85" s="954">
        <v>0</v>
      </c>
      <c r="L85" s="1021">
        <v>0</v>
      </c>
    </row>
    <row r="86" spans="1:12" ht="18.95" hidden="1" customHeight="1">
      <c r="A86" s="998"/>
      <c r="B86" s="999"/>
      <c r="C86" s="999"/>
      <c r="D86" s="1002" t="s">
        <v>45</v>
      </c>
      <c r="E86" s="1022">
        <v>0</v>
      </c>
      <c r="F86" s="1023">
        <v>0</v>
      </c>
      <c r="G86" s="1023">
        <v>0</v>
      </c>
      <c r="H86" s="1023">
        <v>0</v>
      </c>
      <c r="I86" s="1023">
        <v>0</v>
      </c>
      <c r="J86" s="1023">
        <v>0</v>
      </c>
      <c r="K86" s="1023">
        <v>0</v>
      </c>
      <c r="L86" s="1024">
        <v>0</v>
      </c>
    </row>
    <row r="87" spans="1:12" ht="18.95" customHeight="1">
      <c r="A87" s="992" t="s">
        <v>377</v>
      </c>
      <c r="B87" s="993" t="s">
        <v>47</v>
      </c>
      <c r="C87" s="994" t="s">
        <v>83</v>
      </c>
      <c r="D87" s="997" t="s">
        <v>41</v>
      </c>
      <c r="E87" s="1090">
        <v>1684879000</v>
      </c>
      <c r="F87" s="1085">
        <v>504576000</v>
      </c>
      <c r="G87" s="1085">
        <v>2411000</v>
      </c>
      <c r="H87" s="1085">
        <v>1116860000</v>
      </c>
      <c r="I87" s="1085">
        <v>46077000</v>
      </c>
      <c r="J87" s="1085">
        <v>0</v>
      </c>
      <c r="K87" s="1085">
        <v>0</v>
      </c>
      <c r="L87" s="1094">
        <v>14955000</v>
      </c>
    </row>
    <row r="88" spans="1:12" ht="18.95" customHeight="1">
      <c r="A88" s="992"/>
      <c r="B88" s="993"/>
      <c r="C88" s="994"/>
      <c r="D88" s="997" t="s">
        <v>42</v>
      </c>
      <c r="E88" s="1093">
        <v>0</v>
      </c>
      <c r="F88" s="1085">
        <v>0</v>
      </c>
      <c r="G88" s="1085">
        <v>0</v>
      </c>
      <c r="H88" s="1085">
        <v>0</v>
      </c>
      <c r="I88" s="1085">
        <v>0</v>
      </c>
      <c r="J88" s="1085">
        <v>0</v>
      </c>
      <c r="K88" s="1085">
        <v>0</v>
      </c>
      <c r="L88" s="1094">
        <v>0</v>
      </c>
    </row>
    <row r="89" spans="1:12" ht="18.95" customHeight="1">
      <c r="A89" s="992"/>
      <c r="B89" s="993"/>
      <c r="C89" s="994"/>
      <c r="D89" s="997" t="s">
        <v>43</v>
      </c>
      <c r="E89" s="1093">
        <v>412367641.38999993</v>
      </c>
      <c r="F89" s="1085">
        <v>124901171.23</v>
      </c>
      <c r="G89" s="1085">
        <v>438873.21999999991</v>
      </c>
      <c r="H89" s="1085">
        <v>275671861.09999996</v>
      </c>
      <c r="I89" s="1085">
        <v>1320995.58</v>
      </c>
      <c r="J89" s="1085">
        <v>0</v>
      </c>
      <c r="K89" s="1085">
        <v>0</v>
      </c>
      <c r="L89" s="1094">
        <v>10034740.260000005</v>
      </c>
    </row>
    <row r="90" spans="1:12" ht="18.95" customHeight="1">
      <c r="A90" s="992"/>
      <c r="B90" s="994"/>
      <c r="C90" s="994"/>
      <c r="D90" s="997" t="s">
        <v>44</v>
      </c>
      <c r="E90" s="1020">
        <v>0.24474614580038087</v>
      </c>
      <c r="F90" s="954">
        <v>0.24753688488949138</v>
      </c>
      <c r="G90" s="954">
        <v>0.18202953961012025</v>
      </c>
      <c r="H90" s="954">
        <v>0.24682758904428484</v>
      </c>
      <c r="I90" s="954">
        <v>2.8669305293313369E-2</v>
      </c>
      <c r="J90" s="954">
        <v>0</v>
      </c>
      <c r="K90" s="954">
        <v>0</v>
      </c>
      <c r="L90" s="1021">
        <v>0.67099567101303947</v>
      </c>
    </row>
    <row r="91" spans="1:12" ht="18.95" customHeight="1">
      <c r="A91" s="998"/>
      <c r="B91" s="999"/>
      <c r="C91" s="999"/>
      <c r="D91" s="1000" t="s">
        <v>45</v>
      </c>
      <c r="E91" s="1022">
        <v>0</v>
      </c>
      <c r="F91" s="1023">
        <v>0</v>
      </c>
      <c r="G91" s="1023">
        <v>0</v>
      </c>
      <c r="H91" s="1023">
        <v>0</v>
      </c>
      <c r="I91" s="1023">
        <v>0</v>
      </c>
      <c r="J91" s="1023">
        <v>0</v>
      </c>
      <c r="K91" s="1023">
        <v>0</v>
      </c>
      <c r="L91" s="1024">
        <v>0</v>
      </c>
    </row>
    <row r="92" spans="1:12" ht="18.95" hidden="1" customHeight="1">
      <c r="A92" s="992" t="s">
        <v>378</v>
      </c>
      <c r="B92" s="993" t="s">
        <v>47</v>
      </c>
      <c r="C92" s="994" t="s">
        <v>379</v>
      </c>
      <c r="D92" s="995" t="s">
        <v>41</v>
      </c>
      <c r="E92" s="1090">
        <v>0</v>
      </c>
      <c r="F92" s="1091">
        <v>0</v>
      </c>
      <c r="G92" s="1091">
        <v>0</v>
      </c>
      <c r="H92" s="1091">
        <v>0</v>
      </c>
      <c r="I92" s="1091">
        <v>0</v>
      </c>
      <c r="J92" s="1091">
        <v>0</v>
      </c>
      <c r="K92" s="1091">
        <v>0</v>
      </c>
      <c r="L92" s="1095">
        <v>0</v>
      </c>
    </row>
    <row r="93" spans="1:12" ht="18.95" hidden="1" customHeight="1">
      <c r="A93" s="992"/>
      <c r="B93" s="993"/>
      <c r="C93" s="994" t="s">
        <v>380</v>
      </c>
      <c r="D93" s="997" t="s">
        <v>42</v>
      </c>
      <c r="E93" s="1093">
        <v>0</v>
      </c>
      <c r="F93" s="1085">
        <v>0</v>
      </c>
      <c r="G93" s="1085">
        <v>0</v>
      </c>
      <c r="H93" s="1085">
        <v>0</v>
      </c>
      <c r="I93" s="1085">
        <v>0</v>
      </c>
      <c r="J93" s="1085">
        <v>0</v>
      </c>
      <c r="K93" s="1085">
        <v>0</v>
      </c>
      <c r="L93" s="1094">
        <v>0</v>
      </c>
    </row>
    <row r="94" spans="1:12" ht="18.95" hidden="1" customHeight="1">
      <c r="A94" s="992"/>
      <c r="B94" s="993"/>
      <c r="C94" s="994" t="s">
        <v>381</v>
      </c>
      <c r="D94" s="997" t="s">
        <v>43</v>
      </c>
      <c r="E94" s="1093">
        <v>0</v>
      </c>
      <c r="F94" s="1085">
        <v>0</v>
      </c>
      <c r="G94" s="1085">
        <v>0</v>
      </c>
      <c r="H94" s="1085">
        <v>0</v>
      </c>
      <c r="I94" s="1085">
        <v>0</v>
      </c>
      <c r="J94" s="1085">
        <v>0</v>
      </c>
      <c r="K94" s="1085">
        <v>0</v>
      </c>
      <c r="L94" s="1094">
        <v>0</v>
      </c>
    </row>
    <row r="95" spans="1:12" ht="18.95" hidden="1" customHeight="1">
      <c r="A95" s="996"/>
      <c r="B95" s="994"/>
      <c r="C95" s="994" t="s">
        <v>382</v>
      </c>
      <c r="D95" s="997" t="s">
        <v>44</v>
      </c>
      <c r="E95" s="1020">
        <v>0</v>
      </c>
      <c r="F95" s="954">
        <v>0</v>
      </c>
      <c r="G95" s="954">
        <v>0</v>
      </c>
      <c r="H95" s="954">
        <v>0</v>
      </c>
      <c r="I95" s="954">
        <v>0</v>
      </c>
      <c r="J95" s="954">
        <v>0</v>
      </c>
      <c r="K95" s="954">
        <v>0</v>
      </c>
      <c r="L95" s="1021">
        <v>0</v>
      </c>
    </row>
    <row r="96" spans="1:12" ht="18.95" hidden="1" customHeight="1">
      <c r="A96" s="998"/>
      <c r="B96" s="999"/>
      <c r="C96" s="999"/>
      <c r="D96" s="1002" t="s">
        <v>45</v>
      </c>
      <c r="E96" s="1022">
        <v>0</v>
      </c>
      <c r="F96" s="1023">
        <v>0</v>
      </c>
      <c r="G96" s="1023">
        <v>0</v>
      </c>
      <c r="H96" s="1023">
        <v>0</v>
      </c>
      <c r="I96" s="1023">
        <v>0</v>
      </c>
      <c r="J96" s="1023">
        <v>0</v>
      </c>
      <c r="K96" s="1023">
        <v>0</v>
      </c>
      <c r="L96" s="1024">
        <v>0</v>
      </c>
    </row>
    <row r="97" spans="1:12" ht="18.95" customHeight="1">
      <c r="A97" s="992" t="s">
        <v>383</v>
      </c>
      <c r="B97" s="993" t="s">
        <v>47</v>
      </c>
      <c r="C97" s="994" t="s">
        <v>113</v>
      </c>
      <c r="D97" s="997" t="s">
        <v>41</v>
      </c>
      <c r="E97" s="1090">
        <v>6340000</v>
      </c>
      <c r="F97" s="1085">
        <v>1633000</v>
      </c>
      <c r="G97" s="1085">
        <v>5000</v>
      </c>
      <c r="H97" s="1085">
        <v>3560000</v>
      </c>
      <c r="I97" s="1085">
        <v>1142000</v>
      </c>
      <c r="J97" s="1085">
        <v>0</v>
      </c>
      <c r="K97" s="1085">
        <v>0</v>
      </c>
      <c r="L97" s="1094">
        <v>0</v>
      </c>
    </row>
    <row r="98" spans="1:12" ht="18.95" customHeight="1">
      <c r="A98" s="992"/>
      <c r="B98" s="993"/>
      <c r="C98" s="994"/>
      <c r="D98" s="997" t="s">
        <v>42</v>
      </c>
      <c r="E98" s="1093">
        <v>0</v>
      </c>
      <c r="F98" s="1085">
        <v>0</v>
      </c>
      <c r="G98" s="1085">
        <v>0</v>
      </c>
      <c r="H98" s="1085">
        <v>0</v>
      </c>
      <c r="I98" s="1085">
        <v>0</v>
      </c>
      <c r="J98" s="1085">
        <v>0</v>
      </c>
      <c r="K98" s="1085">
        <v>0</v>
      </c>
      <c r="L98" s="1094">
        <v>0</v>
      </c>
    </row>
    <row r="99" spans="1:12" ht="18.95" customHeight="1">
      <c r="A99" s="992"/>
      <c r="B99" s="993"/>
      <c r="C99" s="994"/>
      <c r="D99" s="997" t="s">
        <v>43</v>
      </c>
      <c r="E99" s="1093">
        <v>395344.49</v>
      </c>
      <c r="F99" s="1085">
        <v>246599.6</v>
      </c>
      <c r="G99" s="1085">
        <v>0</v>
      </c>
      <c r="H99" s="1085">
        <v>148744.88999999998</v>
      </c>
      <c r="I99" s="1085">
        <v>0</v>
      </c>
      <c r="J99" s="1085">
        <v>0</v>
      </c>
      <c r="K99" s="1085">
        <v>0</v>
      </c>
      <c r="L99" s="1094">
        <v>0</v>
      </c>
    </row>
    <row r="100" spans="1:12" ht="18.95" customHeight="1">
      <c r="A100" s="996"/>
      <c r="B100" s="994"/>
      <c r="C100" s="994"/>
      <c r="D100" s="997" t="s">
        <v>44</v>
      </c>
      <c r="E100" s="1020">
        <v>6.2357175078864353E-2</v>
      </c>
      <c r="F100" s="954">
        <v>0.15101016533986528</v>
      </c>
      <c r="G100" s="954">
        <v>0</v>
      </c>
      <c r="H100" s="954">
        <v>4.178227247191011E-2</v>
      </c>
      <c r="I100" s="954">
        <v>0</v>
      </c>
      <c r="J100" s="954">
        <v>0</v>
      </c>
      <c r="K100" s="954">
        <v>0</v>
      </c>
      <c r="L100" s="1021">
        <v>0</v>
      </c>
    </row>
    <row r="101" spans="1:12" ht="18.95" customHeight="1">
      <c r="A101" s="998"/>
      <c r="B101" s="999"/>
      <c r="C101" s="999"/>
      <c r="D101" s="1000" t="s">
        <v>45</v>
      </c>
      <c r="E101" s="1022">
        <v>0</v>
      </c>
      <c r="F101" s="1023">
        <v>0</v>
      </c>
      <c r="G101" s="1023">
        <v>0</v>
      </c>
      <c r="H101" s="1023">
        <v>0</v>
      </c>
      <c r="I101" s="1023">
        <v>0</v>
      </c>
      <c r="J101" s="1023">
        <v>0</v>
      </c>
      <c r="K101" s="1023">
        <v>0</v>
      </c>
      <c r="L101" s="1024">
        <v>0</v>
      </c>
    </row>
    <row r="102" spans="1:12" ht="18.95" hidden="1" customHeight="1">
      <c r="A102" s="1009" t="s">
        <v>384</v>
      </c>
      <c r="B102" s="1005" t="s">
        <v>47</v>
      </c>
      <c r="C102" s="1010" t="s">
        <v>385</v>
      </c>
      <c r="D102" s="1007" t="s">
        <v>41</v>
      </c>
      <c r="E102" s="1090">
        <v>0</v>
      </c>
      <c r="F102" s="1085">
        <v>0</v>
      </c>
      <c r="G102" s="1085">
        <v>0</v>
      </c>
      <c r="H102" s="1085">
        <v>0</v>
      </c>
      <c r="I102" s="1085">
        <v>0</v>
      </c>
      <c r="J102" s="1085">
        <v>0</v>
      </c>
      <c r="K102" s="1085">
        <v>0</v>
      </c>
      <c r="L102" s="1094">
        <v>0</v>
      </c>
    </row>
    <row r="103" spans="1:12" ht="18.95" hidden="1" customHeight="1">
      <c r="A103" s="992"/>
      <c r="B103" s="993"/>
      <c r="C103" s="994" t="s">
        <v>386</v>
      </c>
      <c r="D103" s="997" t="s">
        <v>42</v>
      </c>
      <c r="E103" s="1093">
        <v>0</v>
      </c>
      <c r="F103" s="1085">
        <v>0</v>
      </c>
      <c r="G103" s="1085">
        <v>0</v>
      </c>
      <c r="H103" s="1085">
        <v>0</v>
      </c>
      <c r="I103" s="1085">
        <v>0</v>
      </c>
      <c r="J103" s="1085">
        <v>0</v>
      </c>
      <c r="K103" s="1085">
        <v>0</v>
      </c>
      <c r="L103" s="1094">
        <v>0</v>
      </c>
    </row>
    <row r="104" spans="1:12" ht="18.95" hidden="1" customHeight="1">
      <c r="A104" s="992"/>
      <c r="B104" s="993"/>
      <c r="C104" s="994"/>
      <c r="D104" s="997" t="s">
        <v>43</v>
      </c>
      <c r="E104" s="1093">
        <v>0</v>
      </c>
      <c r="F104" s="1085">
        <v>0</v>
      </c>
      <c r="G104" s="1085">
        <v>0</v>
      </c>
      <c r="H104" s="1085">
        <v>0</v>
      </c>
      <c r="I104" s="1085">
        <v>0</v>
      </c>
      <c r="J104" s="1085">
        <v>0</v>
      </c>
      <c r="K104" s="1085">
        <v>0</v>
      </c>
      <c r="L104" s="1094">
        <v>0</v>
      </c>
    </row>
    <row r="105" spans="1:12" ht="18.95" hidden="1" customHeight="1">
      <c r="A105" s="996"/>
      <c r="B105" s="994"/>
      <c r="C105" s="994"/>
      <c r="D105" s="997" t="s">
        <v>44</v>
      </c>
      <c r="E105" s="1020">
        <v>0</v>
      </c>
      <c r="F105" s="954">
        <v>0</v>
      </c>
      <c r="G105" s="954">
        <v>0</v>
      </c>
      <c r="H105" s="954">
        <v>0</v>
      </c>
      <c r="I105" s="954">
        <v>0</v>
      </c>
      <c r="J105" s="954">
        <v>0</v>
      </c>
      <c r="K105" s="954">
        <v>0</v>
      </c>
      <c r="L105" s="1021">
        <v>0</v>
      </c>
    </row>
    <row r="106" spans="1:12" ht="18.95" hidden="1" customHeight="1">
      <c r="A106" s="998"/>
      <c r="B106" s="999"/>
      <c r="C106" s="999"/>
      <c r="D106" s="1003" t="s">
        <v>45</v>
      </c>
      <c r="E106" s="1022">
        <v>0</v>
      </c>
      <c r="F106" s="1023">
        <v>0</v>
      </c>
      <c r="G106" s="1023">
        <v>0</v>
      </c>
      <c r="H106" s="1023">
        <v>0</v>
      </c>
      <c r="I106" s="1023">
        <v>0</v>
      </c>
      <c r="J106" s="1023">
        <v>0</v>
      </c>
      <c r="K106" s="1023">
        <v>0</v>
      </c>
      <c r="L106" s="1024">
        <v>0</v>
      </c>
    </row>
    <row r="107" spans="1:12" ht="18.95" customHeight="1">
      <c r="A107" s="992" t="s">
        <v>387</v>
      </c>
      <c r="B107" s="993" t="s">
        <v>47</v>
      </c>
      <c r="C107" s="994" t="s">
        <v>388</v>
      </c>
      <c r="D107" s="1008" t="s">
        <v>41</v>
      </c>
      <c r="E107" s="1090">
        <v>2902905000</v>
      </c>
      <c r="F107" s="1085">
        <v>2636154000</v>
      </c>
      <c r="G107" s="1085">
        <v>4694000</v>
      </c>
      <c r="H107" s="1085">
        <v>198723000</v>
      </c>
      <c r="I107" s="1085">
        <v>55726000</v>
      </c>
      <c r="J107" s="1085">
        <v>0</v>
      </c>
      <c r="K107" s="1085">
        <v>0</v>
      </c>
      <c r="L107" s="1094">
        <v>7608000</v>
      </c>
    </row>
    <row r="108" spans="1:12" ht="18.95" customHeight="1">
      <c r="A108" s="992"/>
      <c r="B108" s="993"/>
      <c r="C108" s="994" t="s">
        <v>389</v>
      </c>
      <c r="D108" s="997" t="s">
        <v>42</v>
      </c>
      <c r="E108" s="1093">
        <v>0</v>
      </c>
      <c r="F108" s="1085">
        <v>0</v>
      </c>
      <c r="G108" s="1085">
        <v>0</v>
      </c>
      <c r="H108" s="1085">
        <v>0</v>
      </c>
      <c r="I108" s="1085">
        <v>0</v>
      </c>
      <c r="J108" s="1085">
        <v>0</v>
      </c>
      <c r="K108" s="1085">
        <v>0</v>
      </c>
      <c r="L108" s="1094">
        <v>0</v>
      </c>
    </row>
    <row r="109" spans="1:12" ht="18.95" customHeight="1">
      <c r="A109" s="992"/>
      <c r="B109" s="993"/>
      <c r="C109" s="994"/>
      <c r="D109" s="997" t="s">
        <v>43</v>
      </c>
      <c r="E109" s="1093">
        <v>1055406728.4699999</v>
      </c>
      <c r="F109" s="1085">
        <v>993777812.78999996</v>
      </c>
      <c r="G109" s="1085">
        <v>653849.97000000009</v>
      </c>
      <c r="H109" s="1085">
        <v>49376008.159999952</v>
      </c>
      <c r="I109" s="1085">
        <v>11551293.15</v>
      </c>
      <c r="J109" s="1085">
        <v>0</v>
      </c>
      <c r="K109" s="1085">
        <v>0</v>
      </c>
      <c r="L109" s="1094">
        <v>47764.4</v>
      </c>
    </row>
    <row r="110" spans="1:12" ht="18.95" customHeight="1">
      <c r="A110" s="992"/>
      <c r="B110" s="994"/>
      <c r="C110" s="994"/>
      <c r="D110" s="997" t="s">
        <v>44</v>
      </c>
      <c r="E110" s="1020">
        <v>0.36356915864280775</v>
      </c>
      <c r="F110" s="954">
        <v>0.37698018127544897</v>
      </c>
      <c r="G110" s="954">
        <v>0.13929483809118026</v>
      </c>
      <c r="H110" s="954">
        <v>0.2484664993986602</v>
      </c>
      <c r="I110" s="954">
        <v>0.20728731920468005</v>
      </c>
      <c r="J110" s="954">
        <v>0</v>
      </c>
      <c r="K110" s="954">
        <v>0</v>
      </c>
      <c r="L110" s="1021">
        <v>6.2781808622502629E-3</v>
      </c>
    </row>
    <row r="111" spans="1:12" ht="18.95" customHeight="1">
      <c r="A111" s="998"/>
      <c r="B111" s="999"/>
      <c r="C111" s="999"/>
      <c r="D111" s="997" t="s">
        <v>45</v>
      </c>
      <c r="E111" s="1022">
        <v>0</v>
      </c>
      <c r="F111" s="1023">
        <v>0</v>
      </c>
      <c r="G111" s="1023">
        <v>0</v>
      </c>
      <c r="H111" s="1023">
        <v>0</v>
      </c>
      <c r="I111" s="1023">
        <v>0</v>
      </c>
      <c r="J111" s="1023">
        <v>0</v>
      </c>
      <c r="K111" s="1023">
        <v>0</v>
      </c>
      <c r="L111" s="1024">
        <v>0</v>
      </c>
    </row>
    <row r="112" spans="1:12" ht="18.95" customHeight="1">
      <c r="A112" s="992" t="s">
        <v>390</v>
      </c>
      <c r="B112" s="993" t="s">
        <v>47</v>
      </c>
      <c r="C112" s="994" t="s">
        <v>391</v>
      </c>
      <c r="D112" s="995" t="s">
        <v>41</v>
      </c>
      <c r="E112" s="1090">
        <v>100518000</v>
      </c>
      <c r="F112" s="1085">
        <v>100518000</v>
      </c>
      <c r="G112" s="1085">
        <v>0</v>
      </c>
      <c r="H112" s="1085">
        <v>0</v>
      </c>
      <c r="I112" s="1085">
        <v>0</v>
      </c>
      <c r="J112" s="1085">
        <v>0</v>
      </c>
      <c r="K112" s="1085">
        <v>0</v>
      </c>
      <c r="L112" s="1094">
        <v>0</v>
      </c>
    </row>
    <row r="113" spans="1:12" ht="18.95" customHeight="1">
      <c r="A113" s="992"/>
      <c r="B113" s="993"/>
      <c r="C113" s="994"/>
      <c r="D113" s="997" t="s">
        <v>42</v>
      </c>
      <c r="E113" s="1093">
        <v>0</v>
      </c>
      <c r="F113" s="1085">
        <v>0</v>
      </c>
      <c r="G113" s="1085">
        <v>0</v>
      </c>
      <c r="H113" s="1085">
        <v>0</v>
      </c>
      <c r="I113" s="1085">
        <v>0</v>
      </c>
      <c r="J113" s="1085">
        <v>0</v>
      </c>
      <c r="K113" s="1085">
        <v>0</v>
      </c>
      <c r="L113" s="1094">
        <v>0</v>
      </c>
    </row>
    <row r="114" spans="1:12" ht="18.95" customHeight="1">
      <c r="A114" s="992"/>
      <c r="B114" s="993"/>
      <c r="C114" s="994"/>
      <c r="D114" s="997" t="s">
        <v>43</v>
      </c>
      <c r="E114" s="1093">
        <v>24839242.759999998</v>
      </c>
      <c r="F114" s="1085">
        <v>24839242.759999998</v>
      </c>
      <c r="G114" s="1085">
        <v>0</v>
      </c>
      <c r="H114" s="1085">
        <v>0</v>
      </c>
      <c r="I114" s="1085">
        <v>0</v>
      </c>
      <c r="J114" s="1085">
        <v>0</v>
      </c>
      <c r="K114" s="1085">
        <v>0</v>
      </c>
      <c r="L114" s="1094">
        <v>0</v>
      </c>
    </row>
    <row r="115" spans="1:12" ht="18.95" customHeight="1">
      <c r="A115" s="996"/>
      <c r="B115" s="994"/>
      <c r="C115" s="994"/>
      <c r="D115" s="997" t="s">
        <v>44</v>
      </c>
      <c r="E115" s="1020">
        <v>0.24711238544340314</v>
      </c>
      <c r="F115" s="954">
        <v>0.24711238544340314</v>
      </c>
      <c r="G115" s="954">
        <v>0</v>
      </c>
      <c r="H115" s="954">
        <v>0</v>
      </c>
      <c r="I115" s="954">
        <v>0</v>
      </c>
      <c r="J115" s="954">
        <v>0</v>
      </c>
      <c r="K115" s="954">
        <v>0</v>
      </c>
      <c r="L115" s="1021">
        <v>0</v>
      </c>
    </row>
    <row r="116" spans="1:12" ht="18.95" customHeight="1">
      <c r="A116" s="998"/>
      <c r="B116" s="999"/>
      <c r="C116" s="999"/>
      <c r="D116" s="1002" t="s">
        <v>45</v>
      </c>
      <c r="E116" s="1022">
        <v>0</v>
      </c>
      <c r="F116" s="1023">
        <v>0</v>
      </c>
      <c r="G116" s="1023">
        <v>0</v>
      </c>
      <c r="H116" s="1023">
        <v>0</v>
      </c>
      <c r="I116" s="1023">
        <v>0</v>
      </c>
      <c r="J116" s="1023">
        <v>0</v>
      </c>
      <c r="K116" s="1023">
        <v>0</v>
      </c>
      <c r="L116" s="1024">
        <v>0</v>
      </c>
    </row>
    <row r="117" spans="1:12" ht="18.95" hidden="1" customHeight="1">
      <c r="A117" s="992" t="s">
        <v>392</v>
      </c>
      <c r="B117" s="993" t="s">
        <v>47</v>
      </c>
      <c r="C117" s="994" t="s">
        <v>393</v>
      </c>
      <c r="D117" s="995" t="s">
        <v>41</v>
      </c>
      <c r="E117" s="1090">
        <v>0</v>
      </c>
      <c r="F117" s="1085">
        <v>0</v>
      </c>
      <c r="G117" s="1085">
        <v>0</v>
      </c>
      <c r="H117" s="1085">
        <v>0</v>
      </c>
      <c r="I117" s="1085">
        <v>0</v>
      </c>
      <c r="J117" s="1085">
        <v>0</v>
      </c>
      <c r="K117" s="1085">
        <v>0</v>
      </c>
      <c r="L117" s="1094">
        <v>0</v>
      </c>
    </row>
    <row r="118" spans="1:12" ht="18.95" hidden="1" customHeight="1">
      <c r="A118" s="992"/>
      <c r="B118" s="993"/>
      <c r="C118" s="994" t="s">
        <v>394</v>
      </c>
      <c r="D118" s="997" t="s">
        <v>42</v>
      </c>
      <c r="E118" s="1093">
        <v>0</v>
      </c>
      <c r="F118" s="1085">
        <v>0</v>
      </c>
      <c r="G118" s="1085">
        <v>0</v>
      </c>
      <c r="H118" s="1085">
        <v>0</v>
      </c>
      <c r="I118" s="1085">
        <v>0</v>
      </c>
      <c r="J118" s="1085">
        <v>0</v>
      </c>
      <c r="K118" s="1085">
        <v>0</v>
      </c>
      <c r="L118" s="1094">
        <v>0</v>
      </c>
    </row>
    <row r="119" spans="1:12" ht="18.95" hidden="1" customHeight="1">
      <c r="A119" s="992"/>
      <c r="B119" s="993"/>
      <c r="C119" s="994" t="s">
        <v>395</v>
      </c>
      <c r="D119" s="997" t="s">
        <v>43</v>
      </c>
      <c r="E119" s="1093">
        <v>0</v>
      </c>
      <c r="F119" s="1085">
        <v>0</v>
      </c>
      <c r="G119" s="1085">
        <v>0</v>
      </c>
      <c r="H119" s="1085">
        <v>0</v>
      </c>
      <c r="I119" s="1085">
        <v>0</v>
      </c>
      <c r="J119" s="1085">
        <v>0</v>
      </c>
      <c r="K119" s="1085">
        <v>0</v>
      </c>
      <c r="L119" s="1094">
        <v>0</v>
      </c>
    </row>
    <row r="120" spans="1:12" ht="18.95" hidden="1" customHeight="1">
      <c r="A120" s="996"/>
      <c r="B120" s="994"/>
      <c r="C120" s="994" t="s">
        <v>396</v>
      </c>
      <c r="D120" s="997" t="s">
        <v>44</v>
      </c>
      <c r="E120" s="1020">
        <v>0</v>
      </c>
      <c r="F120" s="954">
        <v>0</v>
      </c>
      <c r="G120" s="954">
        <v>0</v>
      </c>
      <c r="H120" s="954">
        <v>0</v>
      </c>
      <c r="I120" s="954">
        <v>0</v>
      </c>
      <c r="J120" s="954">
        <v>0</v>
      </c>
      <c r="K120" s="954">
        <v>0</v>
      </c>
      <c r="L120" s="1021">
        <v>0</v>
      </c>
    </row>
    <row r="121" spans="1:12" ht="18.95" hidden="1" customHeight="1">
      <c r="A121" s="998"/>
      <c r="B121" s="999"/>
      <c r="C121" s="999" t="s">
        <v>397</v>
      </c>
      <c r="D121" s="1002" t="s">
        <v>45</v>
      </c>
      <c r="E121" s="1022">
        <v>0</v>
      </c>
      <c r="F121" s="1023">
        <v>0</v>
      </c>
      <c r="G121" s="1023">
        <v>0</v>
      </c>
      <c r="H121" s="1023">
        <v>0</v>
      </c>
      <c r="I121" s="1023">
        <v>0</v>
      </c>
      <c r="J121" s="1023">
        <v>0</v>
      </c>
      <c r="K121" s="1023">
        <v>0</v>
      </c>
      <c r="L121" s="1024">
        <v>0</v>
      </c>
    </row>
    <row r="122" spans="1:12" ht="18.95" hidden="1" customHeight="1">
      <c r="A122" s="992" t="s">
        <v>398</v>
      </c>
      <c r="B122" s="993" t="s">
        <v>47</v>
      </c>
      <c r="C122" s="994" t="s">
        <v>399</v>
      </c>
      <c r="D122" s="995" t="s">
        <v>41</v>
      </c>
      <c r="E122" s="1090">
        <v>0</v>
      </c>
      <c r="F122" s="1085">
        <v>0</v>
      </c>
      <c r="G122" s="1085">
        <v>0</v>
      </c>
      <c r="H122" s="1085">
        <v>0</v>
      </c>
      <c r="I122" s="1085">
        <v>0</v>
      </c>
      <c r="J122" s="1085">
        <v>0</v>
      </c>
      <c r="K122" s="1085">
        <v>0</v>
      </c>
      <c r="L122" s="1094">
        <v>0</v>
      </c>
    </row>
    <row r="123" spans="1:12" ht="18.95" hidden="1" customHeight="1">
      <c r="A123" s="992"/>
      <c r="B123" s="993"/>
      <c r="C123" s="994"/>
      <c r="D123" s="997" t="s">
        <v>42</v>
      </c>
      <c r="E123" s="1093">
        <v>0</v>
      </c>
      <c r="F123" s="1085">
        <v>0</v>
      </c>
      <c r="G123" s="1085">
        <v>0</v>
      </c>
      <c r="H123" s="1085">
        <v>0</v>
      </c>
      <c r="I123" s="1085">
        <v>0</v>
      </c>
      <c r="J123" s="1085">
        <v>0</v>
      </c>
      <c r="K123" s="1085">
        <v>0</v>
      </c>
      <c r="L123" s="1094">
        <v>0</v>
      </c>
    </row>
    <row r="124" spans="1:12" ht="18.95" hidden="1" customHeight="1">
      <c r="A124" s="992"/>
      <c r="B124" s="993"/>
      <c r="C124" s="994"/>
      <c r="D124" s="997" t="s">
        <v>43</v>
      </c>
      <c r="E124" s="1093">
        <v>0</v>
      </c>
      <c r="F124" s="1085">
        <v>0</v>
      </c>
      <c r="G124" s="1085">
        <v>0</v>
      </c>
      <c r="H124" s="1085">
        <v>0</v>
      </c>
      <c r="I124" s="1085">
        <v>0</v>
      </c>
      <c r="J124" s="1085">
        <v>0</v>
      </c>
      <c r="K124" s="1085">
        <v>0</v>
      </c>
      <c r="L124" s="1094">
        <v>0</v>
      </c>
    </row>
    <row r="125" spans="1:12" ht="18.95" hidden="1" customHeight="1">
      <c r="A125" s="996"/>
      <c r="B125" s="994"/>
      <c r="C125" s="994"/>
      <c r="D125" s="997" t="s">
        <v>44</v>
      </c>
      <c r="E125" s="1020">
        <v>0</v>
      </c>
      <c r="F125" s="954">
        <v>0</v>
      </c>
      <c r="G125" s="954">
        <v>0</v>
      </c>
      <c r="H125" s="954">
        <v>0</v>
      </c>
      <c r="I125" s="954">
        <v>0</v>
      </c>
      <c r="J125" s="954">
        <v>0</v>
      </c>
      <c r="K125" s="954">
        <v>0</v>
      </c>
      <c r="L125" s="1021">
        <v>0</v>
      </c>
    </row>
    <row r="126" spans="1:12" ht="18.95" hidden="1" customHeight="1">
      <c r="A126" s="998"/>
      <c r="B126" s="999"/>
      <c r="C126" s="999"/>
      <c r="D126" s="1002" t="s">
        <v>45</v>
      </c>
      <c r="E126" s="1022">
        <v>0</v>
      </c>
      <c r="F126" s="1023">
        <v>0</v>
      </c>
      <c r="G126" s="1023">
        <v>0</v>
      </c>
      <c r="H126" s="1023">
        <v>0</v>
      </c>
      <c r="I126" s="1023">
        <v>0</v>
      </c>
      <c r="J126" s="1023">
        <v>0</v>
      </c>
      <c r="K126" s="1023">
        <v>0</v>
      </c>
      <c r="L126" s="1024">
        <v>0</v>
      </c>
    </row>
    <row r="127" spans="1:12" ht="18.95" customHeight="1">
      <c r="A127" s="992" t="s">
        <v>400</v>
      </c>
      <c r="B127" s="993" t="s">
        <v>47</v>
      </c>
      <c r="C127" s="994" t="s">
        <v>401</v>
      </c>
      <c r="D127" s="995" t="s">
        <v>41</v>
      </c>
      <c r="E127" s="1090">
        <v>91058000</v>
      </c>
      <c r="F127" s="1085">
        <v>70677000</v>
      </c>
      <c r="G127" s="1085">
        <v>0</v>
      </c>
      <c r="H127" s="1085">
        <v>14600000</v>
      </c>
      <c r="I127" s="1085">
        <v>4431000</v>
      </c>
      <c r="J127" s="1085">
        <v>0</v>
      </c>
      <c r="K127" s="1085">
        <v>0</v>
      </c>
      <c r="L127" s="1094">
        <v>1350000</v>
      </c>
    </row>
    <row r="128" spans="1:12" ht="18.95" customHeight="1">
      <c r="A128" s="996"/>
      <c r="B128" s="994"/>
      <c r="C128" s="994"/>
      <c r="D128" s="997" t="s">
        <v>42</v>
      </c>
      <c r="E128" s="1093">
        <v>0</v>
      </c>
      <c r="F128" s="1085">
        <v>0</v>
      </c>
      <c r="G128" s="1085">
        <v>0</v>
      </c>
      <c r="H128" s="1085">
        <v>0</v>
      </c>
      <c r="I128" s="1085">
        <v>0</v>
      </c>
      <c r="J128" s="1085">
        <v>0</v>
      </c>
      <c r="K128" s="1085">
        <v>0</v>
      </c>
      <c r="L128" s="1094">
        <v>0</v>
      </c>
    </row>
    <row r="129" spans="1:12" ht="18.95" customHeight="1">
      <c r="A129" s="996"/>
      <c r="B129" s="994"/>
      <c r="C129" s="994"/>
      <c r="D129" s="997" t="s">
        <v>43</v>
      </c>
      <c r="E129" s="1093">
        <v>1138270.78</v>
      </c>
      <c r="F129" s="1085">
        <v>1033484.78</v>
      </c>
      <c r="G129" s="1085">
        <v>0</v>
      </c>
      <c r="H129" s="1085">
        <v>0</v>
      </c>
      <c r="I129" s="1085">
        <v>0</v>
      </c>
      <c r="J129" s="1085">
        <v>0</v>
      </c>
      <c r="K129" s="1085">
        <v>0</v>
      </c>
      <c r="L129" s="1094">
        <v>104786</v>
      </c>
    </row>
    <row r="130" spans="1:12" ht="18.95" customHeight="1">
      <c r="A130" s="996"/>
      <c r="B130" s="994"/>
      <c r="C130" s="994"/>
      <c r="D130" s="997" t="s">
        <v>44</v>
      </c>
      <c r="E130" s="1020">
        <v>1.2500502756484878E-2</v>
      </c>
      <c r="F130" s="954">
        <v>1.4622646405478444E-2</v>
      </c>
      <c r="G130" s="954">
        <v>0</v>
      </c>
      <c r="H130" s="954">
        <v>0</v>
      </c>
      <c r="I130" s="954">
        <v>0</v>
      </c>
      <c r="J130" s="954">
        <v>0</v>
      </c>
      <c r="K130" s="954">
        <v>0</v>
      </c>
      <c r="L130" s="1021">
        <v>7.7619259259259263E-2</v>
      </c>
    </row>
    <row r="131" spans="1:12" ht="18.95" customHeight="1">
      <c r="A131" s="998"/>
      <c r="B131" s="999"/>
      <c r="C131" s="999"/>
      <c r="D131" s="1000" t="s">
        <v>45</v>
      </c>
      <c r="E131" s="1022">
        <v>0</v>
      </c>
      <c r="F131" s="1023">
        <v>0</v>
      </c>
      <c r="G131" s="1023">
        <v>0</v>
      </c>
      <c r="H131" s="1023">
        <v>0</v>
      </c>
      <c r="I131" s="1023">
        <v>0</v>
      </c>
      <c r="J131" s="1023">
        <v>0</v>
      </c>
      <c r="K131" s="1023">
        <v>0</v>
      </c>
      <c r="L131" s="1024">
        <v>0</v>
      </c>
    </row>
    <row r="132" spans="1:12" ht="18.95" customHeight="1">
      <c r="A132" s="1009" t="s">
        <v>402</v>
      </c>
      <c r="B132" s="1005" t="s">
        <v>47</v>
      </c>
      <c r="C132" s="1010" t="s">
        <v>115</v>
      </c>
      <c r="D132" s="1007" t="s">
        <v>41</v>
      </c>
      <c r="E132" s="1090">
        <v>300090000</v>
      </c>
      <c r="F132" s="1085">
        <v>76150000</v>
      </c>
      <c r="G132" s="1085">
        <v>6025000</v>
      </c>
      <c r="H132" s="1085">
        <v>217698000</v>
      </c>
      <c r="I132" s="1085">
        <v>217000</v>
      </c>
      <c r="J132" s="1085">
        <v>0</v>
      </c>
      <c r="K132" s="1085">
        <v>0</v>
      </c>
      <c r="L132" s="1094">
        <v>0</v>
      </c>
    </row>
    <row r="133" spans="1:12" ht="18.95" customHeight="1">
      <c r="A133" s="992"/>
      <c r="B133" s="994"/>
      <c r="C133" s="994"/>
      <c r="D133" s="997" t="s">
        <v>42</v>
      </c>
      <c r="E133" s="1093">
        <v>0</v>
      </c>
      <c r="F133" s="1085">
        <v>0</v>
      </c>
      <c r="G133" s="1085">
        <v>0</v>
      </c>
      <c r="H133" s="1085">
        <v>0</v>
      </c>
      <c r="I133" s="1085">
        <v>0</v>
      </c>
      <c r="J133" s="1085">
        <v>0</v>
      </c>
      <c r="K133" s="1085">
        <v>0</v>
      </c>
      <c r="L133" s="1094">
        <v>0</v>
      </c>
    </row>
    <row r="134" spans="1:12" ht="18.95" customHeight="1">
      <c r="A134" s="992"/>
      <c r="B134" s="994"/>
      <c r="C134" s="994"/>
      <c r="D134" s="997" t="s">
        <v>43</v>
      </c>
      <c r="E134" s="1093">
        <v>57220997.210000008</v>
      </c>
      <c r="F134" s="1085">
        <v>5107902</v>
      </c>
      <c r="G134" s="1085">
        <v>261386.90999999997</v>
      </c>
      <c r="H134" s="1085">
        <v>51851708.300000004</v>
      </c>
      <c r="I134" s="1085">
        <v>0</v>
      </c>
      <c r="J134" s="1085">
        <v>0</v>
      </c>
      <c r="K134" s="1085">
        <v>0</v>
      </c>
      <c r="L134" s="1094">
        <v>0</v>
      </c>
    </row>
    <row r="135" spans="1:12" ht="18.95" customHeight="1">
      <c r="A135" s="992"/>
      <c r="B135" s="994"/>
      <c r="C135" s="994"/>
      <c r="D135" s="997" t="s">
        <v>44</v>
      </c>
      <c r="E135" s="686">
        <v>0.1906794535306075</v>
      </c>
      <c r="F135" s="954">
        <v>6.7076848325673011E-2</v>
      </c>
      <c r="G135" s="954">
        <v>4.3383719502074682E-2</v>
      </c>
      <c r="H135" s="954">
        <v>0.23818183125246903</v>
      </c>
      <c r="I135" s="954">
        <v>0</v>
      </c>
      <c r="J135" s="954">
        <v>0</v>
      </c>
      <c r="K135" s="954">
        <v>0</v>
      </c>
      <c r="L135" s="1021">
        <v>0</v>
      </c>
    </row>
    <row r="136" spans="1:12" ht="18.95" customHeight="1">
      <c r="A136" s="1011"/>
      <c r="B136" s="999"/>
      <c r="C136" s="999"/>
      <c r="D136" s="1000" t="s">
        <v>45</v>
      </c>
      <c r="E136" s="1022">
        <v>0</v>
      </c>
      <c r="F136" s="1023">
        <v>0</v>
      </c>
      <c r="G136" s="1023">
        <v>0</v>
      </c>
      <c r="H136" s="1023">
        <v>0</v>
      </c>
      <c r="I136" s="1023">
        <v>0</v>
      </c>
      <c r="J136" s="1023">
        <v>0</v>
      </c>
      <c r="K136" s="1023">
        <v>0</v>
      </c>
      <c r="L136" s="1024">
        <v>0</v>
      </c>
    </row>
    <row r="137" spans="1:12" ht="18.95" customHeight="1">
      <c r="A137" s="992" t="s">
        <v>403</v>
      </c>
      <c r="B137" s="993" t="s">
        <v>47</v>
      </c>
      <c r="C137" s="994" t="s">
        <v>404</v>
      </c>
      <c r="D137" s="1008" t="s">
        <v>41</v>
      </c>
      <c r="E137" s="1090">
        <v>4316416000</v>
      </c>
      <c r="F137" s="1085">
        <v>2990871000</v>
      </c>
      <c r="G137" s="1085">
        <v>10200000</v>
      </c>
      <c r="H137" s="1085">
        <v>1298178000</v>
      </c>
      <c r="I137" s="1085">
        <v>17027000</v>
      </c>
      <c r="J137" s="1085">
        <v>0</v>
      </c>
      <c r="K137" s="1085">
        <v>0</v>
      </c>
      <c r="L137" s="1094">
        <v>140000</v>
      </c>
    </row>
    <row r="138" spans="1:12" ht="18.95" customHeight="1">
      <c r="A138" s="992"/>
      <c r="B138" s="993"/>
      <c r="C138" s="994"/>
      <c r="D138" s="997" t="s">
        <v>42</v>
      </c>
      <c r="E138" s="1093">
        <v>0</v>
      </c>
      <c r="F138" s="1085">
        <v>0</v>
      </c>
      <c r="G138" s="1085">
        <v>0</v>
      </c>
      <c r="H138" s="1085">
        <v>0</v>
      </c>
      <c r="I138" s="1085">
        <v>0</v>
      </c>
      <c r="J138" s="1085">
        <v>0</v>
      </c>
      <c r="K138" s="1085">
        <v>0</v>
      </c>
      <c r="L138" s="1094">
        <v>0</v>
      </c>
    </row>
    <row r="139" spans="1:12" ht="18.95" customHeight="1">
      <c r="A139" s="992"/>
      <c r="B139" s="993"/>
      <c r="C139" s="994"/>
      <c r="D139" s="997" t="s">
        <v>43</v>
      </c>
      <c r="E139" s="1093">
        <v>1054254302.2199999</v>
      </c>
      <c r="F139" s="1085">
        <v>652778242.48000002</v>
      </c>
      <c r="G139" s="1085">
        <v>2750930.62</v>
      </c>
      <c r="H139" s="1085">
        <v>338011828.45999992</v>
      </c>
      <c r="I139" s="1085">
        <v>60713300.660000004</v>
      </c>
      <c r="J139" s="1085">
        <v>0</v>
      </c>
      <c r="K139" s="1085">
        <v>0</v>
      </c>
      <c r="L139" s="1094">
        <v>0</v>
      </c>
    </row>
    <row r="140" spans="1:12" ht="18.95" customHeight="1">
      <c r="A140" s="992"/>
      <c r="B140" s="994"/>
      <c r="C140" s="994"/>
      <c r="D140" s="997" t="s">
        <v>44</v>
      </c>
      <c r="E140" s="1020">
        <v>0.2442429789482756</v>
      </c>
      <c r="F140" s="954">
        <v>0.21825690324992286</v>
      </c>
      <c r="G140" s="954">
        <v>0.2696990803921569</v>
      </c>
      <c r="H140" s="954">
        <v>0.26037402302303686</v>
      </c>
      <c r="I140" s="1083">
        <v>3.5657074446467378</v>
      </c>
      <c r="J140" s="954">
        <v>0</v>
      </c>
      <c r="K140" s="954">
        <v>0</v>
      </c>
      <c r="L140" s="1021">
        <v>0</v>
      </c>
    </row>
    <row r="141" spans="1:12" ht="18.95" customHeight="1">
      <c r="A141" s="998"/>
      <c r="B141" s="999"/>
      <c r="C141" s="999"/>
      <c r="D141" s="1000" t="s">
        <v>45</v>
      </c>
      <c r="E141" s="1022">
        <v>0</v>
      </c>
      <c r="F141" s="1023">
        <v>0</v>
      </c>
      <c r="G141" s="1023">
        <v>0</v>
      </c>
      <c r="H141" s="1023">
        <v>0</v>
      </c>
      <c r="I141" s="1023">
        <v>0</v>
      </c>
      <c r="J141" s="1023">
        <v>0</v>
      </c>
      <c r="K141" s="1023">
        <v>0</v>
      </c>
      <c r="L141" s="1024">
        <v>0</v>
      </c>
    </row>
    <row r="142" spans="1:12" ht="18.95" customHeight="1">
      <c r="A142" s="992" t="s">
        <v>405</v>
      </c>
      <c r="B142" s="993" t="s">
        <v>47</v>
      </c>
      <c r="C142" s="994" t="s">
        <v>406</v>
      </c>
      <c r="D142" s="1007" t="s">
        <v>41</v>
      </c>
      <c r="E142" s="1090">
        <v>3987888000</v>
      </c>
      <c r="F142" s="1085">
        <v>3987581000</v>
      </c>
      <c r="G142" s="1085">
        <v>12000</v>
      </c>
      <c r="H142" s="1085">
        <v>48000</v>
      </c>
      <c r="I142" s="1085">
        <v>134000</v>
      </c>
      <c r="J142" s="1085">
        <v>0</v>
      </c>
      <c r="K142" s="1085">
        <v>0</v>
      </c>
      <c r="L142" s="1094">
        <v>113000</v>
      </c>
    </row>
    <row r="143" spans="1:12" ht="18.95" customHeight="1">
      <c r="A143" s="992"/>
      <c r="B143" s="993"/>
      <c r="C143" s="994"/>
      <c r="D143" s="997" t="s">
        <v>42</v>
      </c>
      <c r="E143" s="1093">
        <v>0</v>
      </c>
      <c r="F143" s="1085">
        <v>0</v>
      </c>
      <c r="G143" s="1085">
        <v>0</v>
      </c>
      <c r="H143" s="1085">
        <v>0</v>
      </c>
      <c r="I143" s="1085">
        <v>0</v>
      </c>
      <c r="J143" s="1085">
        <v>0</v>
      </c>
      <c r="K143" s="1085">
        <v>0</v>
      </c>
      <c r="L143" s="1094">
        <v>0</v>
      </c>
    </row>
    <row r="144" spans="1:12" ht="18.95" customHeight="1">
      <c r="A144" s="992"/>
      <c r="B144" s="993"/>
      <c r="C144" s="994"/>
      <c r="D144" s="997" t="s">
        <v>43</v>
      </c>
      <c r="E144" s="1093">
        <v>1048472895.5599997</v>
      </c>
      <c r="F144" s="1085">
        <v>1048229497.4499997</v>
      </c>
      <c r="G144" s="1085">
        <v>4000</v>
      </c>
      <c r="H144" s="1085">
        <v>1810.99</v>
      </c>
      <c r="I144" s="1085">
        <v>0</v>
      </c>
      <c r="J144" s="1085">
        <v>0</v>
      </c>
      <c r="K144" s="1085">
        <v>0</v>
      </c>
      <c r="L144" s="1094">
        <v>237587.12000000005</v>
      </c>
    </row>
    <row r="145" spans="1:12" ht="18.95" customHeight="1">
      <c r="A145" s="992"/>
      <c r="B145" s="994"/>
      <c r="C145" s="994"/>
      <c r="D145" s="997" t="s">
        <v>44</v>
      </c>
      <c r="E145" s="1020">
        <v>0.26291432847662716</v>
      </c>
      <c r="F145" s="954">
        <v>0.26287353095774096</v>
      </c>
      <c r="G145" s="954">
        <v>0.33333333333333331</v>
      </c>
      <c r="H145" s="954">
        <v>3.7728958333333333E-2</v>
      </c>
      <c r="I145" s="954">
        <v>0</v>
      </c>
      <c r="J145" s="954">
        <v>0</v>
      </c>
      <c r="K145" s="954">
        <v>0</v>
      </c>
      <c r="L145" s="1021">
        <v>2.1025408849557525</v>
      </c>
    </row>
    <row r="146" spans="1:12" ht="18.95" customHeight="1">
      <c r="A146" s="998"/>
      <c r="B146" s="999"/>
      <c r="C146" s="999"/>
      <c r="D146" s="1000" t="s">
        <v>45</v>
      </c>
      <c r="E146" s="1022">
        <v>0</v>
      </c>
      <c r="F146" s="1023">
        <v>0</v>
      </c>
      <c r="G146" s="1023">
        <v>0</v>
      </c>
      <c r="H146" s="1023">
        <v>0</v>
      </c>
      <c r="I146" s="1023">
        <v>0</v>
      </c>
      <c r="J146" s="1023">
        <v>0</v>
      </c>
      <c r="K146" s="1023">
        <v>0</v>
      </c>
      <c r="L146" s="1024">
        <v>0</v>
      </c>
    </row>
    <row r="147" spans="1:12" ht="18.75" customHeight="1">
      <c r="A147" s="992" t="s">
        <v>407</v>
      </c>
      <c r="B147" s="993" t="s">
        <v>47</v>
      </c>
      <c r="C147" s="994" t="s">
        <v>408</v>
      </c>
      <c r="D147" s="997" t="s">
        <v>41</v>
      </c>
      <c r="E147" s="1093">
        <v>104830000</v>
      </c>
      <c r="F147" s="1085">
        <v>88825000</v>
      </c>
      <c r="G147" s="1085">
        <v>510000</v>
      </c>
      <c r="H147" s="1085">
        <v>15495000</v>
      </c>
      <c r="I147" s="1085">
        <v>0</v>
      </c>
      <c r="J147" s="1085">
        <v>0</v>
      </c>
      <c r="K147" s="1085">
        <v>0</v>
      </c>
      <c r="L147" s="1094">
        <v>0</v>
      </c>
    </row>
    <row r="148" spans="1:12" ht="18.95" customHeight="1">
      <c r="A148" s="992"/>
      <c r="B148" s="993"/>
      <c r="C148" s="994" t="s">
        <v>409</v>
      </c>
      <c r="D148" s="997" t="s">
        <v>42</v>
      </c>
      <c r="E148" s="1093">
        <v>0</v>
      </c>
      <c r="F148" s="1085">
        <v>0</v>
      </c>
      <c r="G148" s="1085">
        <v>0</v>
      </c>
      <c r="H148" s="1085">
        <v>0</v>
      </c>
      <c r="I148" s="1085">
        <v>0</v>
      </c>
      <c r="J148" s="1085">
        <v>0</v>
      </c>
      <c r="K148" s="1085">
        <v>0</v>
      </c>
      <c r="L148" s="1094">
        <v>0</v>
      </c>
    </row>
    <row r="149" spans="1:12" ht="18.95" customHeight="1">
      <c r="A149" s="992"/>
      <c r="B149" s="993"/>
      <c r="C149" s="994"/>
      <c r="D149" s="997" t="s">
        <v>43</v>
      </c>
      <c r="E149" s="1093">
        <v>35329149.850000001</v>
      </c>
      <c r="F149" s="1085">
        <v>32047460.939999998</v>
      </c>
      <c r="G149" s="1085">
        <v>1327.1</v>
      </c>
      <c r="H149" s="1085">
        <v>3280361.8099999996</v>
      </c>
      <c r="I149" s="1085">
        <v>0</v>
      </c>
      <c r="J149" s="1085">
        <v>0</v>
      </c>
      <c r="K149" s="1085">
        <v>0</v>
      </c>
      <c r="L149" s="1094">
        <v>0</v>
      </c>
    </row>
    <row r="150" spans="1:12" ht="18.95" customHeight="1">
      <c r="A150" s="992"/>
      <c r="B150" s="994"/>
      <c r="C150" s="994"/>
      <c r="D150" s="997" t="s">
        <v>44</v>
      </c>
      <c r="E150" s="1020">
        <v>0.33701373509491561</v>
      </c>
      <c r="F150" s="954">
        <v>0.36079325572755416</v>
      </c>
      <c r="G150" s="954">
        <v>2.602156862745098E-3</v>
      </c>
      <c r="H150" s="954">
        <v>0.21170453759277183</v>
      </c>
      <c r="I150" s="954">
        <v>0</v>
      </c>
      <c r="J150" s="954">
        <v>0</v>
      </c>
      <c r="K150" s="954">
        <v>0</v>
      </c>
      <c r="L150" s="1021">
        <v>0</v>
      </c>
    </row>
    <row r="151" spans="1:12" ht="18.95" customHeight="1">
      <c r="A151" s="998"/>
      <c r="B151" s="999"/>
      <c r="C151" s="999"/>
      <c r="D151" s="1002" t="s">
        <v>45</v>
      </c>
      <c r="E151" s="1022">
        <v>0</v>
      </c>
      <c r="F151" s="1023">
        <v>0</v>
      </c>
      <c r="G151" s="1023">
        <v>0</v>
      </c>
      <c r="H151" s="1023">
        <v>0</v>
      </c>
      <c r="I151" s="1023">
        <v>0</v>
      </c>
      <c r="J151" s="1023">
        <v>0</v>
      </c>
      <c r="K151" s="1023">
        <v>0</v>
      </c>
      <c r="L151" s="1024">
        <v>0</v>
      </c>
    </row>
    <row r="152" spans="1:12" ht="18.95" customHeight="1">
      <c r="A152" s="992" t="s">
        <v>410</v>
      </c>
      <c r="B152" s="993" t="s">
        <v>47</v>
      </c>
      <c r="C152" s="994" t="s">
        <v>411</v>
      </c>
      <c r="D152" s="995" t="s">
        <v>41</v>
      </c>
      <c r="E152" s="1090">
        <v>27808000</v>
      </c>
      <c r="F152" s="1085">
        <v>18833000</v>
      </c>
      <c r="G152" s="1085">
        <v>0</v>
      </c>
      <c r="H152" s="1085">
        <v>8975000</v>
      </c>
      <c r="I152" s="1085">
        <v>0</v>
      </c>
      <c r="J152" s="1085">
        <v>0</v>
      </c>
      <c r="K152" s="1085">
        <v>0</v>
      </c>
      <c r="L152" s="1094">
        <v>0</v>
      </c>
    </row>
    <row r="153" spans="1:12" ht="18.95" customHeight="1">
      <c r="A153" s="992"/>
      <c r="B153" s="993"/>
      <c r="C153" s="994" t="s">
        <v>412</v>
      </c>
      <c r="D153" s="997" t="s">
        <v>42</v>
      </c>
      <c r="E153" s="1093">
        <v>0</v>
      </c>
      <c r="F153" s="1085">
        <v>0</v>
      </c>
      <c r="G153" s="1085">
        <v>0</v>
      </c>
      <c r="H153" s="1085">
        <v>0</v>
      </c>
      <c r="I153" s="1085">
        <v>0</v>
      </c>
      <c r="J153" s="1085">
        <v>0</v>
      </c>
      <c r="K153" s="1085">
        <v>0</v>
      </c>
      <c r="L153" s="1094">
        <v>0</v>
      </c>
    </row>
    <row r="154" spans="1:12" ht="18.95" customHeight="1">
      <c r="A154" s="992"/>
      <c r="B154" s="993"/>
      <c r="C154" s="994"/>
      <c r="D154" s="997" t="s">
        <v>43</v>
      </c>
      <c r="E154" s="1093">
        <v>40885670.909999996</v>
      </c>
      <c r="F154" s="1085">
        <v>40527306.5</v>
      </c>
      <c r="G154" s="1085">
        <v>0</v>
      </c>
      <c r="H154" s="1085">
        <v>6569.68</v>
      </c>
      <c r="I154" s="1085">
        <v>351794.73</v>
      </c>
      <c r="J154" s="1085">
        <v>0</v>
      </c>
      <c r="K154" s="1085">
        <v>0</v>
      </c>
      <c r="L154" s="1094">
        <v>0</v>
      </c>
    </row>
    <row r="155" spans="1:12" ht="18.95" customHeight="1">
      <c r="A155" s="992"/>
      <c r="B155" s="994"/>
      <c r="C155" s="994"/>
      <c r="D155" s="997" t="s">
        <v>44</v>
      </c>
      <c r="E155" s="1020">
        <v>1.4702844832422324</v>
      </c>
      <c r="F155" s="954">
        <v>2.1519304677958901</v>
      </c>
      <c r="G155" s="954">
        <v>0</v>
      </c>
      <c r="H155" s="954">
        <v>7.3199777158774375E-4</v>
      </c>
      <c r="I155" s="954">
        <v>0</v>
      </c>
      <c r="J155" s="954">
        <v>0</v>
      </c>
      <c r="K155" s="954">
        <v>0</v>
      </c>
      <c r="L155" s="1021">
        <v>0</v>
      </c>
    </row>
    <row r="156" spans="1:12" ht="18.95" customHeight="1">
      <c r="A156" s="998"/>
      <c r="B156" s="999"/>
      <c r="C156" s="999"/>
      <c r="D156" s="1002" t="s">
        <v>45</v>
      </c>
      <c r="E156" s="1022">
        <v>0</v>
      </c>
      <c r="F156" s="1023">
        <v>0</v>
      </c>
      <c r="G156" s="1023">
        <v>0</v>
      </c>
      <c r="H156" s="1023">
        <v>0</v>
      </c>
      <c r="I156" s="1023">
        <v>0</v>
      </c>
      <c r="J156" s="1023">
        <v>0</v>
      </c>
      <c r="K156" s="1023">
        <v>0</v>
      </c>
      <c r="L156" s="1024">
        <v>0</v>
      </c>
    </row>
    <row r="157" spans="1:12" ht="18.95" customHeight="1">
      <c r="A157" s="992" t="s">
        <v>426</v>
      </c>
      <c r="B157" s="993" t="s">
        <v>47</v>
      </c>
      <c r="C157" s="994" t="s">
        <v>178</v>
      </c>
      <c r="D157" s="997" t="s">
        <v>41</v>
      </c>
      <c r="E157" s="1090">
        <v>53064080000</v>
      </c>
      <c r="F157" s="1085">
        <v>53011346000</v>
      </c>
      <c r="G157" s="1085">
        <v>16000</v>
      </c>
      <c r="H157" s="1085">
        <v>52718000</v>
      </c>
      <c r="I157" s="1085">
        <v>0</v>
      </c>
      <c r="J157" s="1085">
        <v>0</v>
      </c>
      <c r="K157" s="1085">
        <v>0</v>
      </c>
      <c r="L157" s="1094">
        <v>0</v>
      </c>
    </row>
    <row r="158" spans="1:12" ht="18.95" customHeight="1">
      <c r="A158" s="992"/>
      <c r="B158" s="993"/>
      <c r="C158" s="994"/>
      <c r="D158" s="997" t="s">
        <v>42</v>
      </c>
      <c r="E158" s="1093">
        <v>0</v>
      </c>
      <c r="F158" s="1085">
        <v>0</v>
      </c>
      <c r="G158" s="1085">
        <v>0</v>
      </c>
      <c r="H158" s="1085">
        <v>0</v>
      </c>
      <c r="I158" s="1085">
        <v>0</v>
      </c>
      <c r="J158" s="1085">
        <v>0</v>
      </c>
      <c r="K158" s="1085">
        <v>0</v>
      </c>
      <c r="L158" s="1094">
        <v>0</v>
      </c>
    </row>
    <row r="159" spans="1:12" ht="18.95" customHeight="1">
      <c r="A159" s="992"/>
      <c r="B159" s="993"/>
      <c r="C159" s="994"/>
      <c r="D159" s="997" t="s">
        <v>43</v>
      </c>
      <c r="E159" s="1093">
        <v>13617380594.210003</v>
      </c>
      <c r="F159" s="1085">
        <v>13604885476.560003</v>
      </c>
      <c r="G159" s="1085">
        <v>1586.59</v>
      </c>
      <c r="H159" s="1085">
        <v>11975609.879999995</v>
      </c>
      <c r="I159" s="1085">
        <v>517921.18</v>
      </c>
      <c r="J159" s="1085">
        <v>0</v>
      </c>
      <c r="K159" s="1085">
        <v>0</v>
      </c>
      <c r="L159" s="1094">
        <v>0</v>
      </c>
    </row>
    <row r="160" spans="1:12" ht="18.95" customHeight="1">
      <c r="A160" s="996"/>
      <c r="B160" s="994"/>
      <c r="C160" s="994"/>
      <c r="D160" s="997" t="s">
        <v>44</v>
      </c>
      <c r="E160" s="1020">
        <v>0.25662143947864552</v>
      </c>
      <c r="F160" s="954">
        <v>0.2566410118422574</v>
      </c>
      <c r="G160" s="954">
        <v>9.9161874999999997E-2</v>
      </c>
      <c r="H160" s="954">
        <v>0.22716358511324397</v>
      </c>
      <c r="I160" s="954">
        <v>0</v>
      </c>
      <c r="J160" s="954">
        <v>0</v>
      </c>
      <c r="K160" s="954">
        <v>0</v>
      </c>
      <c r="L160" s="1021">
        <v>0</v>
      </c>
    </row>
    <row r="161" spans="1:12" ht="18.75" customHeight="1">
      <c r="A161" s="998"/>
      <c r="B161" s="999"/>
      <c r="C161" s="999"/>
      <c r="D161" s="1003" t="s">
        <v>45</v>
      </c>
      <c r="E161" s="1022">
        <v>0</v>
      </c>
      <c r="F161" s="1023">
        <v>0</v>
      </c>
      <c r="G161" s="1023">
        <v>0</v>
      </c>
      <c r="H161" s="1023">
        <v>0</v>
      </c>
      <c r="I161" s="1023">
        <v>0</v>
      </c>
      <c r="J161" s="1023">
        <v>0</v>
      </c>
      <c r="K161" s="1023">
        <v>0</v>
      </c>
      <c r="L161" s="1024">
        <v>0</v>
      </c>
    </row>
    <row r="162" spans="1:12" ht="18.95" customHeight="1">
      <c r="A162" s="1009" t="s">
        <v>413</v>
      </c>
      <c r="B162" s="1005" t="s">
        <v>47</v>
      </c>
      <c r="C162" s="1010" t="s">
        <v>414</v>
      </c>
      <c r="D162" s="1007" t="s">
        <v>41</v>
      </c>
      <c r="E162" s="1090">
        <v>177816000</v>
      </c>
      <c r="F162" s="1085">
        <v>4396000</v>
      </c>
      <c r="G162" s="1085">
        <v>268000</v>
      </c>
      <c r="H162" s="1085">
        <v>171347000</v>
      </c>
      <c r="I162" s="1085">
        <v>1805000</v>
      </c>
      <c r="J162" s="1085">
        <v>0</v>
      </c>
      <c r="K162" s="1085">
        <v>0</v>
      </c>
      <c r="L162" s="1094">
        <v>0</v>
      </c>
    </row>
    <row r="163" spans="1:12" ht="18.95" customHeight="1">
      <c r="A163" s="992"/>
      <c r="B163" s="993"/>
      <c r="C163" s="994" t="s">
        <v>415</v>
      </c>
      <c r="D163" s="997" t="s">
        <v>42</v>
      </c>
      <c r="E163" s="1093">
        <v>0</v>
      </c>
      <c r="F163" s="1085">
        <v>0</v>
      </c>
      <c r="G163" s="1085">
        <v>0</v>
      </c>
      <c r="H163" s="1085">
        <v>0</v>
      </c>
      <c r="I163" s="1085">
        <v>0</v>
      </c>
      <c r="J163" s="1085">
        <v>0</v>
      </c>
      <c r="K163" s="1085">
        <v>0</v>
      </c>
      <c r="L163" s="1094">
        <v>0</v>
      </c>
    </row>
    <row r="164" spans="1:12" ht="18.95" customHeight="1">
      <c r="A164" s="992"/>
      <c r="B164" s="993"/>
      <c r="C164" s="994"/>
      <c r="D164" s="997" t="s">
        <v>43</v>
      </c>
      <c r="E164" s="1093">
        <v>41616259.879999995</v>
      </c>
      <c r="F164" s="1085">
        <v>1083460</v>
      </c>
      <c r="G164" s="1085">
        <v>40099.58</v>
      </c>
      <c r="H164" s="1085">
        <v>40492700.299999997</v>
      </c>
      <c r="I164" s="1085">
        <v>0</v>
      </c>
      <c r="J164" s="1085">
        <v>0</v>
      </c>
      <c r="K164" s="1085">
        <v>0</v>
      </c>
      <c r="L164" s="1094">
        <v>0</v>
      </c>
    </row>
    <row r="165" spans="1:12" ht="18.95" customHeight="1">
      <c r="A165" s="992"/>
      <c r="B165" s="994"/>
      <c r="C165" s="994"/>
      <c r="D165" s="997" t="s">
        <v>44</v>
      </c>
      <c r="E165" s="1020">
        <v>0.23404114297925943</v>
      </c>
      <c r="F165" s="954">
        <v>0.24646496815286625</v>
      </c>
      <c r="G165" s="954">
        <v>0.1496252985074627</v>
      </c>
      <c r="H165" s="954">
        <v>0.23631986728685064</v>
      </c>
      <c r="I165" s="954">
        <v>0</v>
      </c>
      <c r="J165" s="954">
        <v>0</v>
      </c>
      <c r="K165" s="954">
        <v>0</v>
      </c>
      <c r="L165" s="1021">
        <v>0</v>
      </c>
    </row>
    <row r="166" spans="1:12" ht="18.95" customHeight="1">
      <c r="A166" s="998"/>
      <c r="B166" s="999"/>
      <c r="C166" s="999"/>
      <c r="D166" s="1002" t="s">
        <v>45</v>
      </c>
      <c r="E166" s="1022">
        <v>0</v>
      </c>
      <c r="F166" s="1023">
        <v>0</v>
      </c>
      <c r="G166" s="1023">
        <v>0</v>
      </c>
      <c r="H166" s="1023">
        <v>0</v>
      </c>
      <c r="I166" s="1023">
        <v>0</v>
      </c>
      <c r="J166" s="1023">
        <v>0</v>
      </c>
      <c r="K166" s="1023">
        <v>0</v>
      </c>
      <c r="L166" s="1024">
        <v>0</v>
      </c>
    </row>
    <row r="167" spans="1:12" ht="18.95" customHeight="1">
      <c r="A167" s="992" t="s">
        <v>416</v>
      </c>
      <c r="B167" s="993" t="s">
        <v>47</v>
      </c>
      <c r="C167" s="994" t="s">
        <v>417</v>
      </c>
      <c r="D167" s="997" t="s">
        <v>41</v>
      </c>
      <c r="E167" s="1090">
        <v>146109000</v>
      </c>
      <c r="F167" s="1085">
        <v>48554000</v>
      </c>
      <c r="G167" s="1085">
        <v>196000</v>
      </c>
      <c r="H167" s="1085">
        <v>95415000</v>
      </c>
      <c r="I167" s="1085">
        <v>1944000</v>
      </c>
      <c r="J167" s="1085">
        <v>0</v>
      </c>
      <c r="K167" s="1085">
        <v>0</v>
      </c>
      <c r="L167" s="1094">
        <v>0</v>
      </c>
    </row>
    <row r="168" spans="1:12" ht="18.95" customHeight="1">
      <c r="A168" s="992"/>
      <c r="B168" s="993"/>
      <c r="C168" s="994" t="s">
        <v>418</v>
      </c>
      <c r="D168" s="997" t="s">
        <v>42</v>
      </c>
      <c r="E168" s="1093">
        <v>0</v>
      </c>
      <c r="F168" s="1085">
        <v>0</v>
      </c>
      <c r="G168" s="1085">
        <v>0</v>
      </c>
      <c r="H168" s="1085">
        <v>0</v>
      </c>
      <c r="I168" s="1085">
        <v>0</v>
      </c>
      <c r="J168" s="1085">
        <v>0</v>
      </c>
      <c r="K168" s="1085">
        <v>0</v>
      </c>
      <c r="L168" s="1094">
        <v>0</v>
      </c>
    </row>
    <row r="169" spans="1:12" ht="18.95" customHeight="1">
      <c r="A169" s="992"/>
      <c r="B169" s="993"/>
      <c r="C169" s="994"/>
      <c r="D169" s="997" t="s">
        <v>43</v>
      </c>
      <c r="E169" s="1093">
        <v>19251212.890000004</v>
      </c>
      <c r="F169" s="1085">
        <v>41499</v>
      </c>
      <c r="G169" s="1085">
        <v>33355.620000000003</v>
      </c>
      <c r="H169" s="1085">
        <v>19176358.270000003</v>
      </c>
      <c r="I169" s="1085">
        <v>0</v>
      </c>
      <c r="J169" s="1085">
        <v>0</v>
      </c>
      <c r="K169" s="1085">
        <v>0</v>
      </c>
      <c r="L169" s="1094">
        <v>0</v>
      </c>
    </row>
    <row r="170" spans="1:12" ht="18.95" customHeight="1">
      <c r="A170" s="996"/>
      <c r="B170" s="994"/>
      <c r="C170" s="994"/>
      <c r="D170" s="997" t="s">
        <v>44</v>
      </c>
      <c r="E170" s="1020">
        <v>0.13175925432382676</v>
      </c>
      <c r="F170" s="954">
        <v>8.5469786217407418E-4</v>
      </c>
      <c r="G170" s="954">
        <v>0.17018173469387757</v>
      </c>
      <c r="H170" s="954">
        <v>0.20097844437457427</v>
      </c>
      <c r="I170" s="954">
        <v>0</v>
      </c>
      <c r="J170" s="954">
        <v>0</v>
      </c>
      <c r="K170" s="954">
        <v>0</v>
      </c>
      <c r="L170" s="1021">
        <v>0</v>
      </c>
    </row>
    <row r="171" spans="1:12" ht="18.95" customHeight="1">
      <c r="A171" s="998"/>
      <c r="B171" s="999"/>
      <c r="C171" s="999"/>
      <c r="D171" s="1003" t="s">
        <v>45</v>
      </c>
      <c r="E171" s="1022">
        <v>0</v>
      </c>
      <c r="F171" s="1023">
        <v>0</v>
      </c>
      <c r="G171" s="1023">
        <v>0</v>
      </c>
      <c r="H171" s="1023">
        <v>0</v>
      </c>
      <c r="I171" s="1023">
        <v>0</v>
      </c>
      <c r="J171" s="1023">
        <v>0</v>
      </c>
      <c r="K171" s="1023">
        <v>0</v>
      </c>
      <c r="L171" s="1024">
        <v>0</v>
      </c>
    </row>
    <row r="172" spans="1:12" ht="18.95" customHeight="1">
      <c r="A172" s="992" t="s">
        <v>419</v>
      </c>
      <c r="B172" s="993" t="s">
        <v>47</v>
      </c>
      <c r="C172" s="994" t="s">
        <v>420</v>
      </c>
      <c r="D172" s="1008" t="s">
        <v>41</v>
      </c>
      <c r="E172" s="1090">
        <v>19796000</v>
      </c>
      <c r="F172" s="1085">
        <v>19636000</v>
      </c>
      <c r="G172" s="1085">
        <v>10000</v>
      </c>
      <c r="H172" s="1085">
        <v>0</v>
      </c>
      <c r="I172" s="1085">
        <v>150000</v>
      </c>
      <c r="J172" s="1085">
        <v>0</v>
      </c>
      <c r="K172" s="1085">
        <v>0</v>
      </c>
      <c r="L172" s="1094">
        <v>0</v>
      </c>
    </row>
    <row r="173" spans="1:12" ht="18.95" customHeight="1">
      <c r="A173" s="996"/>
      <c r="B173" s="994"/>
      <c r="C173" s="994" t="s">
        <v>421</v>
      </c>
      <c r="D173" s="997" t="s">
        <v>42</v>
      </c>
      <c r="E173" s="1093">
        <v>0</v>
      </c>
      <c r="F173" s="1085">
        <v>0</v>
      </c>
      <c r="G173" s="1085">
        <v>0</v>
      </c>
      <c r="H173" s="1085">
        <v>0</v>
      </c>
      <c r="I173" s="1085">
        <v>0</v>
      </c>
      <c r="J173" s="1085">
        <v>0</v>
      </c>
      <c r="K173" s="1085">
        <v>0</v>
      </c>
      <c r="L173" s="1094">
        <v>0</v>
      </c>
    </row>
    <row r="174" spans="1:12" ht="18.95" customHeight="1">
      <c r="A174" s="996"/>
      <c r="B174" s="994"/>
      <c r="C174" s="994" t="s">
        <v>422</v>
      </c>
      <c r="D174" s="997" t="s">
        <v>43</v>
      </c>
      <c r="E174" s="1093">
        <v>5157533</v>
      </c>
      <c r="F174" s="1085">
        <v>5020133</v>
      </c>
      <c r="G174" s="1085">
        <v>2400</v>
      </c>
      <c r="H174" s="1085">
        <v>0</v>
      </c>
      <c r="I174" s="1085">
        <v>135000</v>
      </c>
      <c r="J174" s="1085">
        <v>0</v>
      </c>
      <c r="K174" s="1085">
        <v>0</v>
      </c>
      <c r="L174" s="1094">
        <v>0</v>
      </c>
    </row>
    <row r="175" spans="1:12" ht="18.95" customHeight="1">
      <c r="A175" s="996"/>
      <c r="B175" s="994"/>
      <c r="C175" s="994" t="s">
        <v>423</v>
      </c>
      <c r="D175" s="997" t="s">
        <v>44</v>
      </c>
      <c r="E175" s="1020">
        <v>0.26053409779753484</v>
      </c>
      <c r="F175" s="954">
        <v>0.25565965573436544</v>
      </c>
      <c r="G175" s="954">
        <v>0.24</v>
      </c>
      <c r="H175" s="954">
        <v>0</v>
      </c>
      <c r="I175" s="954">
        <v>0.9</v>
      </c>
      <c r="J175" s="954">
        <v>0</v>
      </c>
      <c r="K175" s="954">
        <v>0</v>
      </c>
      <c r="L175" s="1021">
        <v>0</v>
      </c>
    </row>
    <row r="176" spans="1:12" ht="18.95" customHeight="1">
      <c r="A176" s="998"/>
      <c r="B176" s="999"/>
      <c r="C176" s="999"/>
      <c r="D176" s="1002" t="s">
        <v>45</v>
      </c>
      <c r="E176" s="1022">
        <v>0</v>
      </c>
      <c r="F176" s="1023">
        <v>0</v>
      </c>
      <c r="G176" s="1023">
        <v>0</v>
      </c>
      <c r="H176" s="1023">
        <v>0</v>
      </c>
      <c r="I176" s="1023">
        <v>0</v>
      </c>
      <c r="J176" s="1023">
        <v>0</v>
      </c>
      <c r="K176" s="1023">
        <v>0</v>
      </c>
      <c r="L176" s="1024">
        <v>0</v>
      </c>
    </row>
    <row r="177" spans="1:12" ht="18.95" hidden="1" customHeight="1">
      <c r="A177" s="992" t="s">
        <v>424</v>
      </c>
      <c r="B177" s="993" t="s">
        <v>47</v>
      </c>
      <c r="C177" s="994" t="s">
        <v>425</v>
      </c>
      <c r="D177" s="995" t="s">
        <v>41</v>
      </c>
      <c r="E177" s="1090" t="e">
        <f>SUM(F177:L177)</f>
        <v>#REF!</v>
      </c>
      <c r="F177" s="1085" t="e">
        <f>(SUMIFS(#REF!,#REF!,"2",#REF!,A177,#REF!,"85"))</f>
        <v>#REF!</v>
      </c>
      <c r="G177" s="1085" t="e">
        <f>(SUMIFS(#REF!,#REF!,"3",#REF!,A177,#REF!,"85"))</f>
        <v>#REF!</v>
      </c>
      <c r="H177" s="1085" t="e">
        <f>(SUMIFS(#REF!,#REF!,"4",#REF!,A177,#REF!,"85"))</f>
        <v>#REF!</v>
      </c>
      <c r="I177" s="1085" t="e">
        <f>(SUMIFS(#REF!,#REF!,"6",#REF!,A177,#REF!,"85"))</f>
        <v>#REF!</v>
      </c>
      <c r="J177" s="1085" t="e">
        <f>(SUMIFS(#REF!,#REF!,"8",#REF!,A177,#REF!,"85"))</f>
        <v>#REF!</v>
      </c>
      <c r="K177" s="1085" t="e">
        <f>(SUMIFS(#REF!,#REF!,"9",#REF!,A177,#REF!,"85"))</f>
        <v>#REF!</v>
      </c>
      <c r="L177" s="1094" t="e">
        <f>(SUMIFS(#REF!,#REF!,"1",#REF!,A177,#REF!,"85"))</f>
        <v>#REF!</v>
      </c>
    </row>
    <row r="178" spans="1:12" ht="18.95" hidden="1" customHeight="1">
      <c r="A178" s="996"/>
      <c r="B178" s="994"/>
      <c r="C178" s="994"/>
      <c r="D178" s="997" t="s">
        <v>42</v>
      </c>
      <c r="E178" s="1093" t="e">
        <f>SUM(F178:L178)</f>
        <v>#REF!</v>
      </c>
      <c r="F178" s="1085" t="e">
        <f>(SUMIFS(#REF!,#REF!,"2",#REF!,A177,#REF!,"85"))</f>
        <v>#REF!</v>
      </c>
      <c r="G178" s="1085" t="e">
        <f>(SUMIFS(#REF!,#REF!,"3",#REF!,A177,#REF!,"85"))</f>
        <v>#REF!</v>
      </c>
      <c r="H178" s="1085" t="e">
        <f>(SUMIFS(#REF!,#REF!,"4",#REF!,A177,#REF!,"85"))</f>
        <v>#REF!</v>
      </c>
      <c r="I178" s="1085" t="e">
        <f>(SUMIFS(#REF!,#REF!,"6",#REF!,A177,#REF!,"85"))</f>
        <v>#REF!</v>
      </c>
      <c r="J178" s="1085" t="e">
        <f>(SUMIFS(#REF!,#REF!,"8",#REF!,A177,#REF!,"85"))</f>
        <v>#REF!</v>
      </c>
      <c r="K178" s="1085" t="e">
        <f>(SUMIFS(#REF!,#REF!,"9",#REF!,A177,#REF!,"85"))</f>
        <v>#REF!</v>
      </c>
      <c r="L178" s="1094" t="e">
        <f>(SUMIFS(#REF!,#REF!,"1",#REF!,A177,#REF!,"85"))</f>
        <v>#REF!</v>
      </c>
    </row>
    <row r="179" spans="1:12" ht="18.95" hidden="1" customHeight="1">
      <c r="A179" s="996"/>
      <c r="B179" s="994"/>
      <c r="C179" s="994"/>
      <c r="D179" s="997" t="s">
        <v>43</v>
      </c>
      <c r="E179" s="1093" t="e">
        <f>SUM(F179:L179)</f>
        <v>#REF!</v>
      </c>
      <c r="F179" s="1085" t="e">
        <f>(SUMIFS(#REF!,#REF!,"2",#REF!,A177,#REF!,"85"))</f>
        <v>#REF!</v>
      </c>
      <c r="G179" s="1085" t="e">
        <f>(SUMIFS(#REF!,#REF!,"3",#REF!,A177,#REF!,"85"))</f>
        <v>#REF!</v>
      </c>
      <c r="H179" s="1085" t="e">
        <f>(SUMIFS(#REF!,#REF!,"4",#REF!,A177,#REF!,"85"))</f>
        <v>#REF!</v>
      </c>
      <c r="I179" s="1085" t="e">
        <f>(SUMIFS(#REF!,#REF!,"6",#REF!,A177,#REF!,"85"))</f>
        <v>#REF!</v>
      </c>
      <c r="J179" s="1085" t="e">
        <f>(SUMIFS(#REF!,#REF!,"8",#REF!,A177,#REF!,"85"))</f>
        <v>#REF!</v>
      </c>
      <c r="K179" s="1085" t="e">
        <f>(SUMIFS(#REF!,#REF!,"9",#REF!,A177,#REF!,"85"))</f>
        <v>#REF!</v>
      </c>
      <c r="L179" s="1094" t="e">
        <f>(SUMIFS(#REF!,#REF!,"1",#REF!,A177,#REF!,"85"))</f>
        <v>#REF!</v>
      </c>
    </row>
    <row r="180" spans="1:12" ht="18.95" hidden="1" customHeight="1">
      <c r="A180" s="996"/>
      <c r="B180" s="994"/>
      <c r="C180" s="994"/>
      <c r="D180" s="997" t="s">
        <v>44</v>
      </c>
      <c r="E180" s="1020" t="e">
        <f t="shared" ref="E180:L180" si="0">IF(E177=0,0,(IF(E179/E177&gt;1000%,"*)",E179/E177)))</f>
        <v>#REF!</v>
      </c>
      <c r="F180" s="954" t="e">
        <f t="shared" si="0"/>
        <v>#REF!</v>
      </c>
      <c r="G180" s="954" t="e">
        <f t="shared" si="0"/>
        <v>#REF!</v>
      </c>
      <c r="H180" s="954" t="e">
        <f t="shared" si="0"/>
        <v>#REF!</v>
      </c>
      <c r="I180" s="954" t="e">
        <f t="shared" si="0"/>
        <v>#REF!</v>
      </c>
      <c r="J180" s="954" t="e">
        <f t="shared" si="0"/>
        <v>#REF!</v>
      </c>
      <c r="K180" s="954" t="e">
        <f t="shared" si="0"/>
        <v>#REF!</v>
      </c>
      <c r="L180" s="1021" t="e">
        <f t="shared" si="0"/>
        <v>#REF!</v>
      </c>
    </row>
    <row r="181" spans="1:12" ht="18.95" hidden="1" customHeight="1">
      <c r="A181" s="998"/>
      <c r="B181" s="999"/>
      <c r="C181" s="999"/>
      <c r="D181" s="1002" t="s">
        <v>45</v>
      </c>
      <c r="E181" s="1022" t="e">
        <f t="shared" ref="E181:L181" si="1">IF(E178=0,0,(IF(E179/E178&gt;1000%,"*)",E179/E178)))</f>
        <v>#REF!</v>
      </c>
      <c r="F181" s="1023" t="e">
        <f t="shared" si="1"/>
        <v>#REF!</v>
      </c>
      <c r="G181" s="1023" t="e">
        <f t="shared" si="1"/>
        <v>#REF!</v>
      </c>
      <c r="H181" s="1023" t="e">
        <f t="shared" si="1"/>
        <v>#REF!</v>
      </c>
      <c r="I181" s="1023" t="e">
        <f t="shared" si="1"/>
        <v>#REF!</v>
      </c>
      <c r="J181" s="1023" t="e">
        <f t="shared" si="1"/>
        <v>#REF!</v>
      </c>
      <c r="K181" s="1023" t="e">
        <f t="shared" si="1"/>
        <v>#REF!</v>
      </c>
      <c r="L181" s="1024" t="e">
        <f t="shared" si="1"/>
        <v>#REF!</v>
      </c>
    </row>
    <row r="182" spans="1:12" s="947" customFormat="1" ht="23.25" customHeight="1">
      <c r="A182" s="663"/>
      <c r="B182" s="667"/>
      <c r="C182" s="667"/>
      <c r="F182" s="75"/>
      <c r="G182" s="75"/>
      <c r="H182" s="75"/>
      <c r="I182" s="75"/>
      <c r="J182" s="75"/>
    </row>
    <row r="183" spans="1:12" ht="18" customHeight="1">
      <c r="A183" s="1576"/>
      <c r="B183" s="1576"/>
      <c r="C183" s="1576"/>
      <c r="D183" s="1576"/>
      <c r="E183" s="1576"/>
      <c r="F183" s="1576"/>
      <c r="G183" s="1576"/>
      <c r="H183" s="1576"/>
      <c r="I183" s="1576"/>
      <c r="J183" s="1576"/>
      <c r="K183" s="1576"/>
      <c r="L183" s="1576"/>
    </row>
    <row r="184" spans="1:12">
      <c r="E184" s="1012"/>
      <c r="F184" s="1012"/>
      <c r="G184" s="1012"/>
      <c r="H184" s="1012"/>
      <c r="I184" s="1012"/>
      <c r="J184" s="1012"/>
      <c r="K184" s="1012"/>
      <c r="L184" s="1012"/>
    </row>
    <row r="185" spans="1:12">
      <c r="E185" s="1012"/>
      <c r="F185" s="1012"/>
      <c r="G185" s="1012"/>
      <c r="H185" s="1012"/>
      <c r="I185" s="1012"/>
      <c r="J185" s="1012"/>
      <c r="K185" s="1012"/>
      <c r="L185" s="1012"/>
    </row>
    <row r="186" spans="1:12">
      <c r="G186" s="1001"/>
      <c r="H186" s="1025"/>
      <c r="I186" s="1026"/>
      <c r="J186" s="1001"/>
    </row>
  </sheetData>
  <mergeCells count="1">
    <mergeCell ref="A183:L183"/>
  </mergeCells>
  <printOptions horizontalCentered="1"/>
  <pageMargins left="0.70866141732283472" right="0.70866141732283472" top="0.62992125984251968" bottom="0.19685039370078741" header="0.43307086614173229" footer="0"/>
  <pageSetup paperSize="9" scale="71" firstPageNumber="39" fitToHeight="0" orientation="landscape" useFirstPageNumber="1" r:id="rId1"/>
  <headerFooter alignWithMargins="0">
    <oddHeader>&amp;C&amp;12 - &amp;P -</oddHeader>
  </headerFooter>
  <rowBreaks count="3" manualBreakCount="3">
    <brk id="51" max="11" man="1"/>
    <brk id="106" max="11" man="1"/>
    <brk id="14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00"/>
  <sheetViews>
    <sheetView showGridLines="0" zoomScale="75" zoomScaleNormal="75" workbookViewId="0">
      <selection activeCell="Q15" sqref="Q15"/>
    </sheetView>
  </sheetViews>
  <sheetFormatPr defaultColWidth="16.28515625" defaultRowHeight="15"/>
  <cols>
    <col min="1" max="1" width="3.5703125" style="120" customWidth="1"/>
    <col min="2" max="2" width="1.5703125" style="120" customWidth="1"/>
    <col min="3" max="3" width="42.5703125" style="120" bestFit="1" customWidth="1"/>
    <col min="4" max="4" width="2.7109375" style="120" customWidth="1"/>
    <col min="5" max="5" width="14.5703125" style="120" customWidth="1"/>
    <col min="6" max="11" width="14.7109375" style="120" customWidth="1"/>
    <col min="12" max="12" width="23.140625" style="120" customWidth="1"/>
    <col min="13" max="16384" width="16.28515625" style="120"/>
  </cols>
  <sheetData>
    <row r="1" spans="1:15" ht="15.75" customHeight="1">
      <c r="A1" s="948" t="s">
        <v>329</v>
      </c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5" ht="15" customHeight="1">
      <c r="A2" s="121" t="s">
        <v>330</v>
      </c>
      <c r="B2" s="121"/>
      <c r="C2" s="121"/>
      <c r="D2" s="121"/>
      <c r="E2" s="121"/>
      <c r="F2" s="121"/>
      <c r="G2" s="122"/>
      <c r="H2" s="122"/>
      <c r="I2" s="122"/>
      <c r="J2" s="122"/>
      <c r="K2" s="122"/>
      <c r="L2" s="122"/>
    </row>
    <row r="3" spans="1:15" ht="15" customHeight="1">
      <c r="A3" s="121"/>
      <c r="B3" s="121"/>
      <c r="C3" s="121"/>
      <c r="D3" s="121"/>
      <c r="E3" s="121"/>
      <c r="F3" s="121"/>
      <c r="G3" s="122"/>
      <c r="H3" s="122"/>
      <c r="I3" s="122"/>
      <c r="J3" s="122"/>
      <c r="K3" s="122"/>
      <c r="L3" s="122"/>
    </row>
    <row r="4" spans="1:15" ht="15" customHeight="1">
      <c r="A4" s="119"/>
      <c r="B4" s="123"/>
      <c r="C4" s="123"/>
      <c r="D4" s="119"/>
      <c r="E4" s="119"/>
      <c r="F4" s="119"/>
      <c r="G4" s="119"/>
      <c r="H4" s="119"/>
      <c r="I4" s="119"/>
      <c r="J4" s="118"/>
      <c r="K4" s="118"/>
      <c r="L4" s="124" t="s">
        <v>2</v>
      </c>
    </row>
    <row r="5" spans="1:15" ht="15.95" customHeight="1">
      <c r="A5" s="125" t="s">
        <v>4</v>
      </c>
      <c r="B5" s="126" t="s">
        <v>4</v>
      </c>
      <c r="C5" s="127" t="s">
        <v>3</v>
      </c>
      <c r="D5" s="126"/>
      <c r="E5" s="936" t="s">
        <v>4</v>
      </c>
      <c r="F5" s="949" t="s">
        <v>4</v>
      </c>
      <c r="G5" s="934" t="s">
        <v>4</v>
      </c>
      <c r="H5" s="935" t="s">
        <v>4</v>
      </c>
      <c r="I5" s="936" t="s">
        <v>4</v>
      </c>
      <c r="J5" s="935" t="s">
        <v>4</v>
      </c>
      <c r="K5" s="936" t="s">
        <v>4</v>
      </c>
      <c r="L5" s="936" t="s">
        <v>4</v>
      </c>
    </row>
    <row r="6" spans="1:15" ht="15.95" customHeight="1">
      <c r="A6" s="129"/>
      <c r="B6" s="130"/>
      <c r="C6" s="131" t="s">
        <v>751</v>
      </c>
      <c r="D6" s="130"/>
      <c r="E6" s="950"/>
      <c r="F6" s="951" t="s">
        <v>5</v>
      </c>
      <c r="G6" s="939" t="s">
        <v>6</v>
      </c>
      <c r="H6" s="940" t="s">
        <v>7</v>
      </c>
      <c r="I6" s="941" t="s">
        <v>7</v>
      </c>
      <c r="J6" s="940" t="s">
        <v>8</v>
      </c>
      <c r="K6" s="942" t="s">
        <v>9</v>
      </c>
      <c r="L6" s="941" t="s">
        <v>10</v>
      </c>
    </row>
    <row r="7" spans="1:15" ht="15.95" customHeight="1">
      <c r="A7" s="129" t="s">
        <v>4</v>
      </c>
      <c r="B7" s="130"/>
      <c r="C7" s="131" t="s">
        <v>11</v>
      </c>
      <c r="D7" s="130"/>
      <c r="E7" s="942" t="s">
        <v>12</v>
      </c>
      <c r="F7" s="951" t="s">
        <v>13</v>
      </c>
      <c r="G7" s="944" t="s">
        <v>14</v>
      </c>
      <c r="H7" s="940" t="s">
        <v>15</v>
      </c>
      <c r="I7" s="941" t="s">
        <v>16</v>
      </c>
      <c r="J7" s="940" t="s">
        <v>17</v>
      </c>
      <c r="K7" s="941" t="s">
        <v>18</v>
      </c>
      <c r="L7" s="945" t="s">
        <v>19</v>
      </c>
    </row>
    <row r="8" spans="1:15" ht="15.95" customHeight="1">
      <c r="A8" s="132" t="s">
        <v>4</v>
      </c>
      <c r="B8" s="133"/>
      <c r="C8" s="131" t="s">
        <v>719</v>
      </c>
      <c r="D8" s="130"/>
      <c r="E8" s="942" t="s">
        <v>4</v>
      </c>
      <c r="F8" s="951" t="s">
        <v>20</v>
      </c>
      <c r="G8" s="944" t="s">
        <v>21</v>
      </c>
      <c r="H8" s="940" t="s">
        <v>22</v>
      </c>
      <c r="I8" s="941" t="s">
        <v>4</v>
      </c>
      <c r="J8" s="940" t="s">
        <v>23</v>
      </c>
      <c r="K8" s="941" t="s">
        <v>24</v>
      </c>
      <c r="L8" s="941" t="s">
        <v>25</v>
      </c>
    </row>
    <row r="9" spans="1:15" ht="15.95" customHeight="1">
      <c r="A9" s="134" t="s">
        <v>4</v>
      </c>
      <c r="B9" s="128"/>
      <c r="C9" s="131" t="s">
        <v>26</v>
      </c>
      <c r="D9" s="130"/>
      <c r="E9" s="952" t="s">
        <v>4</v>
      </c>
      <c r="F9" s="951" t="s">
        <v>4</v>
      </c>
      <c r="G9" s="944" t="s">
        <v>4</v>
      </c>
      <c r="H9" s="940" t="s">
        <v>27</v>
      </c>
      <c r="I9" s="941"/>
      <c r="J9" s="940" t="s">
        <v>28</v>
      </c>
      <c r="K9" s="941" t="s">
        <v>4</v>
      </c>
      <c r="L9" s="941" t="s">
        <v>29</v>
      </c>
    </row>
    <row r="10" spans="1:15" ht="15.95" customHeight="1">
      <c r="A10" s="129"/>
      <c r="B10" s="130"/>
      <c r="C10" s="131" t="s">
        <v>30</v>
      </c>
      <c r="D10" s="135"/>
      <c r="E10" s="28"/>
      <c r="F10" s="136"/>
      <c r="G10" s="946"/>
      <c r="H10" s="27"/>
      <c r="I10" s="28"/>
      <c r="J10" s="29"/>
      <c r="K10" s="27"/>
      <c r="L10" s="28"/>
    </row>
    <row r="11" spans="1:15" ht="12" customHeight="1">
      <c r="A11" s="137">
        <v>1</v>
      </c>
      <c r="B11" s="138"/>
      <c r="C11" s="138"/>
      <c r="D11" s="139"/>
      <c r="E11" s="140" t="s">
        <v>32</v>
      </c>
      <c r="F11" s="37" t="s">
        <v>33</v>
      </c>
      <c r="G11" s="36" t="s">
        <v>34</v>
      </c>
      <c r="H11" s="37" t="s">
        <v>35</v>
      </c>
      <c r="I11" s="38" t="s">
        <v>36</v>
      </c>
      <c r="J11" s="37" t="s">
        <v>37</v>
      </c>
      <c r="K11" s="38" t="s">
        <v>38</v>
      </c>
      <c r="L11" s="40" t="s">
        <v>39</v>
      </c>
    </row>
    <row r="12" spans="1:15" ht="18.95" customHeight="1">
      <c r="A12" s="141" t="s">
        <v>4</v>
      </c>
      <c r="B12" s="142" t="s">
        <v>4</v>
      </c>
      <c r="C12" s="142" t="s">
        <v>40</v>
      </c>
      <c r="D12" s="143" t="s">
        <v>41</v>
      </c>
      <c r="E12" s="696">
        <v>69789478000</v>
      </c>
      <c r="F12" s="696">
        <v>64671622000</v>
      </c>
      <c r="G12" s="696">
        <v>29573000</v>
      </c>
      <c r="H12" s="696">
        <v>4606406000</v>
      </c>
      <c r="I12" s="696">
        <v>176053000</v>
      </c>
      <c r="J12" s="696">
        <v>0</v>
      </c>
      <c r="K12" s="696">
        <v>0</v>
      </c>
      <c r="L12" s="697">
        <v>305824000</v>
      </c>
      <c r="M12" s="144"/>
      <c r="N12" s="144"/>
      <c r="O12" s="1154"/>
    </row>
    <row r="13" spans="1:15" ht="18.95" customHeight="1">
      <c r="A13" s="145"/>
      <c r="B13" s="146"/>
      <c r="C13" s="142"/>
      <c r="D13" s="143" t="s">
        <v>42</v>
      </c>
      <c r="E13" s="696">
        <v>0</v>
      </c>
      <c r="F13" s="696">
        <v>0</v>
      </c>
      <c r="G13" s="696">
        <v>0</v>
      </c>
      <c r="H13" s="696">
        <v>0</v>
      </c>
      <c r="I13" s="696">
        <v>0</v>
      </c>
      <c r="J13" s="696">
        <v>0</v>
      </c>
      <c r="K13" s="696">
        <v>0</v>
      </c>
      <c r="L13" s="698">
        <v>0</v>
      </c>
      <c r="M13" s="144"/>
      <c r="N13" s="144"/>
    </row>
    <row r="14" spans="1:15" ht="18.95" customHeight="1">
      <c r="A14" s="145"/>
      <c r="B14" s="146"/>
      <c r="C14" s="953" t="s">
        <v>4</v>
      </c>
      <c r="D14" s="143" t="s">
        <v>43</v>
      </c>
      <c r="E14" s="696">
        <v>18169600935.68</v>
      </c>
      <c r="F14" s="696">
        <v>16871122608.540003</v>
      </c>
      <c r="G14" s="696">
        <v>5091448.74</v>
      </c>
      <c r="H14" s="696">
        <v>1167447370.3799999</v>
      </c>
      <c r="I14" s="696">
        <v>83139039.760000005</v>
      </c>
      <c r="J14" s="696">
        <v>0</v>
      </c>
      <c r="K14" s="696">
        <v>0</v>
      </c>
      <c r="L14" s="698">
        <v>42800468.259999998</v>
      </c>
      <c r="M14" s="144"/>
      <c r="N14" s="144"/>
    </row>
    <row r="15" spans="1:15" ht="18.95" customHeight="1">
      <c r="A15" s="145"/>
      <c r="B15" s="146"/>
      <c r="C15" s="142"/>
      <c r="D15" s="143" t="s">
        <v>44</v>
      </c>
      <c r="E15" s="699">
        <v>0.26034871525590148</v>
      </c>
      <c r="F15" s="699">
        <v>0.2608736581330835</v>
      </c>
      <c r="G15" s="687">
        <v>0.17216544618401922</v>
      </c>
      <c r="H15" s="687">
        <v>0.25343996390678541</v>
      </c>
      <c r="I15" s="687">
        <v>0.47223869948254221</v>
      </c>
      <c r="J15" s="687">
        <v>0</v>
      </c>
      <c r="K15" s="687">
        <v>0</v>
      </c>
      <c r="L15" s="688">
        <v>0.13995130617610127</v>
      </c>
      <c r="M15" s="144"/>
      <c r="N15" s="144"/>
    </row>
    <row r="16" spans="1:15" ht="18.95" customHeight="1">
      <c r="A16" s="147"/>
      <c r="B16" s="148"/>
      <c r="C16" s="149"/>
      <c r="D16" s="150" t="s">
        <v>45</v>
      </c>
      <c r="E16" s="689">
        <v>0</v>
      </c>
      <c r="F16" s="689">
        <v>0</v>
      </c>
      <c r="G16" s="689">
        <v>0</v>
      </c>
      <c r="H16" s="689">
        <v>0</v>
      </c>
      <c r="I16" s="689">
        <v>0</v>
      </c>
      <c r="J16" s="689">
        <v>0</v>
      </c>
      <c r="K16" s="689">
        <v>0</v>
      </c>
      <c r="L16" s="690">
        <v>0</v>
      </c>
      <c r="M16" s="144"/>
      <c r="N16" s="144"/>
    </row>
    <row r="17" spans="1:15" ht="18.95" customHeight="1">
      <c r="A17" s="151" t="s">
        <v>49</v>
      </c>
      <c r="B17" s="152" t="s">
        <v>47</v>
      </c>
      <c r="C17" s="153" t="s">
        <v>331</v>
      </c>
      <c r="D17" s="154" t="s">
        <v>41</v>
      </c>
      <c r="E17" s="700">
        <v>5263614000</v>
      </c>
      <c r="F17" s="1146">
        <v>4913263000</v>
      </c>
      <c r="G17" s="1146">
        <v>2661000</v>
      </c>
      <c r="H17" s="1146">
        <v>317602000</v>
      </c>
      <c r="I17" s="1146">
        <v>10210000</v>
      </c>
      <c r="J17" s="1146">
        <v>0</v>
      </c>
      <c r="K17" s="1146">
        <v>0</v>
      </c>
      <c r="L17" s="1147">
        <v>19878000</v>
      </c>
      <c r="M17" s="144"/>
      <c r="N17" s="144"/>
    </row>
    <row r="18" spans="1:15" ht="18.95" customHeight="1">
      <c r="A18" s="151"/>
      <c r="B18" s="152"/>
      <c r="C18" s="153"/>
      <c r="D18" s="154" t="s">
        <v>42</v>
      </c>
      <c r="E18" s="700">
        <v>0</v>
      </c>
      <c r="F18" s="1146">
        <v>0</v>
      </c>
      <c r="G18" s="1146">
        <v>0</v>
      </c>
      <c r="H18" s="1146">
        <v>0</v>
      </c>
      <c r="I18" s="1146">
        <v>0</v>
      </c>
      <c r="J18" s="1146">
        <v>0</v>
      </c>
      <c r="K18" s="1146">
        <v>0</v>
      </c>
      <c r="L18" s="1147">
        <v>0</v>
      </c>
      <c r="M18" s="144"/>
      <c r="N18" s="144"/>
    </row>
    <row r="19" spans="1:15" ht="18.95" customHeight="1">
      <c r="A19" s="151"/>
      <c r="B19" s="152"/>
      <c r="C19" s="153"/>
      <c r="D19" s="154" t="s">
        <v>43</v>
      </c>
      <c r="E19" s="700">
        <v>1248878420.2</v>
      </c>
      <c r="F19" s="1146">
        <v>1163221727.8099999</v>
      </c>
      <c r="G19" s="1146">
        <v>471393.94000000006</v>
      </c>
      <c r="H19" s="1146">
        <v>77013010.449999958</v>
      </c>
      <c r="I19" s="1146">
        <v>5290662.4000000004</v>
      </c>
      <c r="J19" s="1146">
        <v>0</v>
      </c>
      <c r="K19" s="1146">
        <v>0</v>
      </c>
      <c r="L19" s="1147">
        <v>2881625.5999999996</v>
      </c>
      <c r="M19" s="144"/>
      <c r="N19" s="144"/>
    </row>
    <row r="20" spans="1:15" ht="18.95" customHeight="1">
      <c r="A20" s="151"/>
      <c r="B20" s="152"/>
      <c r="C20" s="153"/>
      <c r="D20" s="154" t="s">
        <v>44</v>
      </c>
      <c r="E20" s="701">
        <v>0.23726633833711971</v>
      </c>
      <c r="F20" s="701">
        <v>0.23675136621223003</v>
      </c>
      <c r="G20" s="691">
        <v>0.17714916948515597</v>
      </c>
      <c r="H20" s="691">
        <v>0.24248276286043527</v>
      </c>
      <c r="I20" s="692">
        <v>0.51818436826640557</v>
      </c>
      <c r="J20" s="691">
        <v>0</v>
      </c>
      <c r="K20" s="691">
        <v>0</v>
      </c>
      <c r="L20" s="693">
        <v>0.14496556997685883</v>
      </c>
      <c r="M20" s="144"/>
      <c r="N20" s="144"/>
    </row>
    <row r="21" spans="1:15" s="158" customFormat="1" ht="18.95" customHeight="1">
      <c r="A21" s="155"/>
      <c r="B21" s="156"/>
      <c r="C21" s="153"/>
      <c r="D21" s="157" t="s">
        <v>45</v>
      </c>
      <c r="E21" s="694">
        <v>0</v>
      </c>
      <c r="F21" s="694">
        <v>0</v>
      </c>
      <c r="G21" s="694">
        <v>0</v>
      </c>
      <c r="H21" s="694">
        <v>0</v>
      </c>
      <c r="I21" s="694">
        <v>0</v>
      </c>
      <c r="J21" s="694">
        <v>0</v>
      </c>
      <c r="K21" s="694">
        <v>0</v>
      </c>
      <c r="L21" s="695">
        <v>0</v>
      </c>
      <c r="M21" s="144"/>
      <c r="N21" s="144"/>
      <c r="O21" s="120"/>
    </row>
    <row r="22" spans="1:15" ht="18.95" customHeight="1">
      <c r="A22" s="151" t="s">
        <v>53</v>
      </c>
      <c r="B22" s="152" t="s">
        <v>47</v>
      </c>
      <c r="C22" s="159" t="s">
        <v>332</v>
      </c>
      <c r="D22" s="154" t="s">
        <v>41</v>
      </c>
      <c r="E22" s="700">
        <v>3905580000</v>
      </c>
      <c r="F22" s="1146">
        <v>3654175000</v>
      </c>
      <c r="G22" s="1146">
        <v>1415000</v>
      </c>
      <c r="H22" s="1146">
        <v>238339000</v>
      </c>
      <c r="I22" s="1146">
        <v>5662000</v>
      </c>
      <c r="J22" s="1146">
        <v>0</v>
      </c>
      <c r="K22" s="1146">
        <v>0</v>
      </c>
      <c r="L22" s="1147">
        <v>5989000</v>
      </c>
      <c r="M22" s="144"/>
      <c r="N22" s="144"/>
    </row>
    <row r="23" spans="1:15" ht="18.95" customHeight="1">
      <c r="A23" s="151"/>
      <c r="B23" s="152"/>
      <c r="C23" s="153"/>
      <c r="D23" s="154" t="s">
        <v>42</v>
      </c>
      <c r="E23" s="700">
        <v>0</v>
      </c>
      <c r="F23" s="1146">
        <v>0</v>
      </c>
      <c r="G23" s="1146">
        <v>0</v>
      </c>
      <c r="H23" s="1146">
        <v>0</v>
      </c>
      <c r="I23" s="1146">
        <v>0</v>
      </c>
      <c r="J23" s="1146">
        <v>0</v>
      </c>
      <c r="K23" s="1146">
        <v>0</v>
      </c>
      <c r="L23" s="1147">
        <v>0</v>
      </c>
      <c r="M23" s="144"/>
      <c r="N23" s="144"/>
    </row>
    <row r="24" spans="1:15" ht="18.95" customHeight="1">
      <c r="A24" s="151"/>
      <c r="B24" s="152"/>
      <c r="C24" s="153"/>
      <c r="D24" s="154" t="s">
        <v>43</v>
      </c>
      <c r="E24" s="700">
        <v>1015250101.61</v>
      </c>
      <c r="F24" s="1146">
        <v>950357956.64999998</v>
      </c>
      <c r="G24" s="1146">
        <v>241789.72</v>
      </c>
      <c r="H24" s="1146">
        <v>56999353.540000014</v>
      </c>
      <c r="I24" s="1146">
        <v>5801195.8300000001</v>
      </c>
      <c r="J24" s="1146">
        <v>0</v>
      </c>
      <c r="K24" s="1146">
        <v>0</v>
      </c>
      <c r="L24" s="1147">
        <v>1849805.8699999994</v>
      </c>
      <c r="M24" s="144"/>
      <c r="N24" s="144"/>
    </row>
    <row r="25" spans="1:15" ht="18.95" customHeight="1">
      <c r="A25" s="151"/>
      <c r="B25" s="152"/>
      <c r="C25" s="153"/>
      <c r="D25" s="154" t="s">
        <v>44</v>
      </c>
      <c r="E25" s="701">
        <v>0.25994861239815853</v>
      </c>
      <c r="F25" s="701">
        <v>0.26007456037272436</v>
      </c>
      <c r="G25" s="691">
        <v>0.17087612720848055</v>
      </c>
      <c r="H25" s="691">
        <v>0.23915244059931448</v>
      </c>
      <c r="I25" s="692">
        <v>1.0245842158247969</v>
      </c>
      <c r="J25" s="691">
        <v>0</v>
      </c>
      <c r="K25" s="691">
        <v>0</v>
      </c>
      <c r="L25" s="693">
        <v>0.30886723493070617</v>
      </c>
      <c r="M25" s="144"/>
      <c r="N25" s="144"/>
    </row>
    <row r="26" spans="1:15" ht="18.95" customHeight="1">
      <c r="A26" s="155"/>
      <c r="B26" s="156"/>
      <c r="C26" s="153"/>
      <c r="D26" s="154" t="s">
        <v>45</v>
      </c>
      <c r="E26" s="694">
        <v>0</v>
      </c>
      <c r="F26" s="694">
        <v>0</v>
      </c>
      <c r="G26" s="694">
        <v>0</v>
      </c>
      <c r="H26" s="694">
        <v>0</v>
      </c>
      <c r="I26" s="694">
        <v>0</v>
      </c>
      <c r="J26" s="694">
        <v>0</v>
      </c>
      <c r="K26" s="694">
        <v>0</v>
      </c>
      <c r="L26" s="695">
        <v>0</v>
      </c>
      <c r="M26" s="144"/>
      <c r="N26" s="144"/>
    </row>
    <row r="27" spans="1:15" ht="18.95" customHeight="1">
      <c r="A27" s="151" t="s">
        <v>57</v>
      </c>
      <c r="B27" s="152" t="s">
        <v>47</v>
      </c>
      <c r="C27" s="159" t="s">
        <v>333</v>
      </c>
      <c r="D27" s="160" t="s">
        <v>41</v>
      </c>
      <c r="E27" s="700">
        <v>3832591000</v>
      </c>
      <c r="F27" s="1146">
        <v>3447366000</v>
      </c>
      <c r="G27" s="1146">
        <v>2314000</v>
      </c>
      <c r="H27" s="1146">
        <v>310737000</v>
      </c>
      <c r="I27" s="1146">
        <v>19006000</v>
      </c>
      <c r="J27" s="1146">
        <v>0</v>
      </c>
      <c r="K27" s="1146">
        <v>0</v>
      </c>
      <c r="L27" s="1147">
        <v>53168000</v>
      </c>
      <c r="M27" s="144"/>
      <c r="N27" s="144"/>
    </row>
    <row r="28" spans="1:15" ht="18.95" customHeight="1">
      <c r="A28" s="151"/>
      <c r="B28" s="152"/>
      <c r="C28" s="153"/>
      <c r="D28" s="154" t="s">
        <v>42</v>
      </c>
      <c r="E28" s="700">
        <v>0</v>
      </c>
      <c r="F28" s="1146">
        <v>0</v>
      </c>
      <c r="G28" s="1146">
        <v>0</v>
      </c>
      <c r="H28" s="1146">
        <v>0</v>
      </c>
      <c r="I28" s="1146">
        <v>0</v>
      </c>
      <c r="J28" s="1146">
        <v>0</v>
      </c>
      <c r="K28" s="1146">
        <v>0</v>
      </c>
      <c r="L28" s="1147">
        <v>0</v>
      </c>
      <c r="M28" s="144"/>
      <c r="N28" s="144"/>
    </row>
    <row r="29" spans="1:15" ht="18.95" customHeight="1">
      <c r="A29" s="151"/>
      <c r="B29" s="152"/>
      <c r="C29" s="153"/>
      <c r="D29" s="154" t="s">
        <v>43</v>
      </c>
      <c r="E29" s="700">
        <v>1044048848.0400002</v>
      </c>
      <c r="F29" s="1146">
        <v>949570517.28000009</v>
      </c>
      <c r="G29" s="1146">
        <v>278990.96000000002</v>
      </c>
      <c r="H29" s="1146">
        <v>85321732.210000068</v>
      </c>
      <c r="I29" s="1146">
        <v>7034301.0199999996</v>
      </c>
      <c r="J29" s="1146">
        <v>0</v>
      </c>
      <c r="K29" s="1146">
        <v>0</v>
      </c>
      <c r="L29" s="1147">
        <v>1843306.5700000003</v>
      </c>
      <c r="M29" s="144"/>
      <c r="N29" s="144"/>
    </row>
    <row r="30" spans="1:15" ht="18.95" customHeight="1">
      <c r="A30" s="151"/>
      <c r="B30" s="152"/>
      <c r="C30" s="153"/>
      <c r="D30" s="154" t="s">
        <v>44</v>
      </c>
      <c r="E30" s="701">
        <v>0.27241332248601541</v>
      </c>
      <c r="F30" s="701">
        <v>0.27544812975471711</v>
      </c>
      <c r="G30" s="691">
        <v>0.12056653414001729</v>
      </c>
      <c r="H30" s="691">
        <v>0.27457860573410975</v>
      </c>
      <c r="I30" s="692">
        <v>0.37010949279174993</v>
      </c>
      <c r="J30" s="691">
        <v>0</v>
      </c>
      <c r="K30" s="691">
        <v>0</v>
      </c>
      <c r="L30" s="693">
        <v>3.4669473555522128E-2</v>
      </c>
      <c r="M30" s="144"/>
      <c r="N30" s="144"/>
    </row>
    <row r="31" spans="1:15" ht="18.95" customHeight="1">
      <c r="A31" s="155"/>
      <c r="B31" s="156"/>
      <c r="C31" s="153"/>
      <c r="D31" s="157" t="s">
        <v>45</v>
      </c>
      <c r="E31" s="694">
        <v>0</v>
      </c>
      <c r="F31" s="694">
        <v>0</v>
      </c>
      <c r="G31" s="694">
        <v>0</v>
      </c>
      <c r="H31" s="694">
        <v>0</v>
      </c>
      <c r="I31" s="694">
        <v>0</v>
      </c>
      <c r="J31" s="694">
        <v>0</v>
      </c>
      <c r="K31" s="694">
        <v>0</v>
      </c>
      <c r="L31" s="695">
        <v>0</v>
      </c>
      <c r="M31" s="144"/>
      <c r="N31" s="144"/>
    </row>
    <row r="32" spans="1:15" ht="18.95" customHeight="1">
      <c r="A32" s="151" t="s">
        <v>61</v>
      </c>
      <c r="B32" s="152" t="s">
        <v>47</v>
      </c>
      <c r="C32" s="159" t="s">
        <v>334</v>
      </c>
      <c r="D32" s="154" t="s">
        <v>41</v>
      </c>
      <c r="E32" s="700">
        <v>2131876000</v>
      </c>
      <c r="F32" s="1146">
        <v>1955586000</v>
      </c>
      <c r="G32" s="1146">
        <v>1361000</v>
      </c>
      <c r="H32" s="1146">
        <v>160295000</v>
      </c>
      <c r="I32" s="1146">
        <v>5095000</v>
      </c>
      <c r="J32" s="1146">
        <v>0</v>
      </c>
      <c r="K32" s="1146">
        <v>0</v>
      </c>
      <c r="L32" s="1147">
        <v>9539000</v>
      </c>
      <c r="M32" s="144"/>
      <c r="N32" s="144"/>
    </row>
    <row r="33" spans="1:14" ht="18.95" customHeight="1">
      <c r="A33" s="151"/>
      <c r="B33" s="152"/>
      <c r="C33" s="153"/>
      <c r="D33" s="154" t="s">
        <v>42</v>
      </c>
      <c r="E33" s="700">
        <v>0</v>
      </c>
      <c r="F33" s="1146">
        <v>0</v>
      </c>
      <c r="G33" s="1146">
        <v>0</v>
      </c>
      <c r="H33" s="1146">
        <v>0</v>
      </c>
      <c r="I33" s="1146">
        <v>0</v>
      </c>
      <c r="J33" s="1146">
        <v>0</v>
      </c>
      <c r="K33" s="1146">
        <v>0</v>
      </c>
      <c r="L33" s="1147">
        <v>0</v>
      </c>
      <c r="M33" s="144"/>
      <c r="N33" s="144"/>
    </row>
    <row r="34" spans="1:14" ht="18.95" customHeight="1">
      <c r="A34" s="151"/>
      <c r="B34" s="152"/>
      <c r="C34" s="153"/>
      <c r="D34" s="154" t="s">
        <v>43</v>
      </c>
      <c r="E34" s="700">
        <v>532005557.59000003</v>
      </c>
      <c r="F34" s="1146">
        <v>483315080.71000004</v>
      </c>
      <c r="G34" s="1146">
        <v>262612.96000000002</v>
      </c>
      <c r="H34" s="1146">
        <v>42121177.560000032</v>
      </c>
      <c r="I34" s="1146">
        <v>5706985.1100000003</v>
      </c>
      <c r="J34" s="1146">
        <v>0</v>
      </c>
      <c r="K34" s="1146">
        <v>0</v>
      </c>
      <c r="L34" s="1147">
        <v>599701.25000000012</v>
      </c>
      <c r="M34" s="144"/>
      <c r="N34" s="144"/>
    </row>
    <row r="35" spans="1:14" ht="18.95" customHeight="1">
      <c r="A35" s="161" t="s">
        <v>4</v>
      </c>
      <c r="B35" s="152"/>
      <c r="C35" s="153"/>
      <c r="D35" s="154" t="s">
        <v>44</v>
      </c>
      <c r="E35" s="701">
        <v>0.24954807765085776</v>
      </c>
      <c r="F35" s="701">
        <v>0.24714590956879423</v>
      </c>
      <c r="G35" s="691">
        <v>0.19295588537839825</v>
      </c>
      <c r="H35" s="691">
        <v>0.26277287226675838</v>
      </c>
      <c r="I35" s="691">
        <v>1.1201148400392542</v>
      </c>
      <c r="J35" s="691">
        <v>0</v>
      </c>
      <c r="K35" s="691">
        <v>0</v>
      </c>
      <c r="L35" s="693">
        <v>6.2868356221826197E-2</v>
      </c>
      <c r="M35" s="144"/>
      <c r="N35" s="144"/>
    </row>
    <row r="36" spans="1:14" ht="18.95" customHeight="1">
      <c r="A36" s="155"/>
      <c r="B36" s="156"/>
      <c r="C36" s="153"/>
      <c r="D36" s="162" t="s">
        <v>45</v>
      </c>
      <c r="E36" s="694">
        <v>0</v>
      </c>
      <c r="F36" s="694">
        <v>0</v>
      </c>
      <c r="G36" s="694">
        <v>0</v>
      </c>
      <c r="H36" s="694">
        <v>0</v>
      </c>
      <c r="I36" s="694">
        <v>0</v>
      </c>
      <c r="J36" s="694">
        <v>0</v>
      </c>
      <c r="K36" s="694">
        <v>0</v>
      </c>
      <c r="L36" s="695">
        <v>0</v>
      </c>
      <c r="M36" s="144"/>
      <c r="N36" s="144"/>
    </row>
    <row r="37" spans="1:14" ht="18.95" customHeight="1">
      <c r="A37" s="151" t="s">
        <v>66</v>
      </c>
      <c r="B37" s="152" t="s">
        <v>47</v>
      </c>
      <c r="C37" s="159" t="s">
        <v>335</v>
      </c>
      <c r="D37" s="160" t="s">
        <v>41</v>
      </c>
      <c r="E37" s="700">
        <v>4286040000</v>
      </c>
      <c r="F37" s="1146">
        <v>3944300000</v>
      </c>
      <c r="G37" s="1146">
        <v>2369000</v>
      </c>
      <c r="H37" s="1146">
        <v>320151000</v>
      </c>
      <c r="I37" s="1146">
        <v>8459000</v>
      </c>
      <c r="J37" s="1146">
        <v>0</v>
      </c>
      <c r="K37" s="1146">
        <v>0</v>
      </c>
      <c r="L37" s="1147">
        <v>10761000</v>
      </c>
      <c r="M37" s="144"/>
      <c r="N37" s="144"/>
    </row>
    <row r="38" spans="1:14" ht="18.95" customHeight="1">
      <c r="A38" s="151"/>
      <c r="B38" s="152"/>
      <c r="C38" s="153"/>
      <c r="D38" s="154" t="s">
        <v>42</v>
      </c>
      <c r="E38" s="700">
        <v>0</v>
      </c>
      <c r="F38" s="1146">
        <v>0</v>
      </c>
      <c r="G38" s="1146">
        <v>0</v>
      </c>
      <c r="H38" s="1146">
        <v>0</v>
      </c>
      <c r="I38" s="1146">
        <v>0</v>
      </c>
      <c r="J38" s="1146">
        <v>0</v>
      </c>
      <c r="K38" s="1146">
        <v>0</v>
      </c>
      <c r="L38" s="1147">
        <v>0</v>
      </c>
      <c r="M38" s="144"/>
      <c r="N38" s="144"/>
    </row>
    <row r="39" spans="1:14" ht="18.95" customHeight="1">
      <c r="A39" s="151"/>
      <c r="B39" s="152"/>
      <c r="C39" s="153"/>
      <c r="D39" s="154" t="s">
        <v>43</v>
      </c>
      <c r="E39" s="700">
        <v>1085803373.1300001</v>
      </c>
      <c r="F39" s="1146">
        <v>1004532973.74</v>
      </c>
      <c r="G39" s="1146">
        <v>422690</v>
      </c>
      <c r="H39" s="1146">
        <v>76856342.909999982</v>
      </c>
      <c r="I39" s="1146">
        <v>3600532.3400000003</v>
      </c>
      <c r="J39" s="1146">
        <v>0</v>
      </c>
      <c r="K39" s="1146">
        <v>0</v>
      </c>
      <c r="L39" s="1147">
        <v>390834.13999999996</v>
      </c>
      <c r="M39" s="144"/>
      <c r="N39" s="144"/>
    </row>
    <row r="40" spans="1:14" ht="18.95" customHeight="1">
      <c r="A40" s="151"/>
      <c r="B40" s="152"/>
      <c r="C40" s="153"/>
      <c r="D40" s="154" t="s">
        <v>44</v>
      </c>
      <c r="E40" s="701">
        <v>0.25333486694711205</v>
      </c>
      <c r="F40" s="701">
        <v>0.2546796576680273</v>
      </c>
      <c r="G40" s="691">
        <v>0.17842549598986915</v>
      </c>
      <c r="H40" s="691">
        <v>0.24006279196379202</v>
      </c>
      <c r="I40" s="691">
        <v>0.42564515190920915</v>
      </c>
      <c r="J40" s="691">
        <v>0</v>
      </c>
      <c r="K40" s="691">
        <v>0</v>
      </c>
      <c r="L40" s="693">
        <v>3.631950004646408E-2</v>
      </c>
      <c r="M40" s="144"/>
      <c r="N40" s="144"/>
    </row>
    <row r="41" spans="1:14" ht="18.95" customHeight="1">
      <c r="A41" s="155"/>
      <c r="B41" s="156"/>
      <c r="C41" s="163"/>
      <c r="D41" s="162" t="s">
        <v>45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5">
        <v>0</v>
      </c>
      <c r="M41" s="144"/>
      <c r="N41" s="144"/>
    </row>
    <row r="42" spans="1:14" ht="18.95" customHeight="1">
      <c r="A42" s="164" t="s">
        <v>69</v>
      </c>
      <c r="B42" s="165" t="s">
        <v>47</v>
      </c>
      <c r="C42" s="159" t="s">
        <v>336</v>
      </c>
      <c r="D42" s="166" t="s">
        <v>41</v>
      </c>
      <c r="E42" s="700">
        <v>5855939000</v>
      </c>
      <c r="F42" s="1146">
        <v>5496142000</v>
      </c>
      <c r="G42" s="1146">
        <v>1790000</v>
      </c>
      <c r="H42" s="1146">
        <v>320426000</v>
      </c>
      <c r="I42" s="1146">
        <v>14828000</v>
      </c>
      <c r="J42" s="1146">
        <v>0</v>
      </c>
      <c r="K42" s="1146">
        <v>0</v>
      </c>
      <c r="L42" s="1147">
        <v>22753000</v>
      </c>
      <c r="M42" s="144"/>
      <c r="N42" s="144"/>
    </row>
    <row r="43" spans="1:14" ht="18.95" customHeight="1">
      <c r="A43" s="151"/>
      <c r="B43" s="152"/>
      <c r="C43" s="153"/>
      <c r="D43" s="154" t="s">
        <v>42</v>
      </c>
      <c r="E43" s="700">
        <v>0</v>
      </c>
      <c r="F43" s="1146">
        <v>0</v>
      </c>
      <c r="G43" s="1146">
        <v>0</v>
      </c>
      <c r="H43" s="1146">
        <v>0</v>
      </c>
      <c r="I43" s="1146">
        <v>0</v>
      </c>
      <c r="J43" s="1146">
        <v>0</v>
      </c>
      <c r="K43" s="1146">
        <v>0</v>
      </c>
      <c r="L43" s="1147">
        <v>0</v>
      </c>
      <c r="M43" s="144"/>
      <c r="N43" s="144"/>
    </row>
    <row r="44" spans="1:14" ht="18.95" customHeight="1">
      <c r="A44" s="151"/>
      <c r="B44" s="152"/>
      <c r="C44" s="153"/>
      <c r="D44" s="154" t="s">
        <v>43</v>
      </c>
      <c r="E44" s="700">
        <v>1574459876.0599999</v>
      </c>
      <c r="F44" s="1146">
        <v>1491386218.7500002</v>
      </c>
      <c r="G44" s="1146">
        <v>308204.86</v>
      </c>
      <c r="H44" s="1146">
        <v>77513008.599999949</v>
      </c>
      <c r="I44" s="1146">
        <v>1427548.29</v>
      </c>
      <c r="J44" s="1146">
        <v>0</v>
      </c>
      <c r="K44" s="1146">
        <v>0</v>
      </c>
      <c r="L44" s="1147">
        <v>3824895.5599999987</v>
      </c>
      <c r="M44" s="144"/>
      <c r="N44" s="144"/>
    </row>
    <row r="45" spans="1:14" ht="18.95" customHeight="1">
      <c r="A45" s="161" t="s">
        <v>4</v>
      </c>
      <c r="B45" s="152"/>
      <c r="C45" s="153"/>
      <c r="D45" s="154" t="s">
        <v>44</v>
      </c>
      <c r="E45" s="701">
        <v>0.26886548443554481</v>
      </c>
      <c r="F45" s="701">
        <v>0.27135147140485094</v>
      </c>
      <c r="G45" s="691">
        <v>0.17218148603351954</v>
      </c>
      <c r="H45" s="691">
        <v>0.24190611436025775</v>
      </c>
      <c r="I45" s="691">
        <v>9.6273825869975724E-2</v>
      </c>
      <c r="J45" s="691">
        <v>0</v>
      </c>
      <c r="K45" s="691">
        <v>0</v>
      </c>
      <c r="L45" s="693">
        <v>0.1681051096558695</v>
      </c>
      <c r="M45" s="144"/>
      <c r="N45" s="144"/>
    </row>
    <row r="46" spans="1:14" ht="18.95" customHeight="1">
      <c r="A46" s="155"/>
      <c r="B46" s="156"/>
      <c r="C46" s="153"/>
      <c r="D46" s="157" t="s">
        <v>45</v>
      </c>
      <c r="E46" s="694">
        <v>0</v>
      </c>
      <c r="F46" s="694">
        <v>0</v>
      </c>
      <c r="G46" s="694">
        <v>0</v>
      </c>
      <c r="H46" s="694">
        <v>0</v>
      </c>
      <c r="I46" s="694">
        <v>0</v>
      </c>
      <c r="J46" s="694">
        <v>0</v>
      </c>
      <c r="K46" s="694">
        <v>0</v>
      </c>
      <c r="L46" s="695">
        <v>0</v>
      </c>
      <c r="M46" s="144"/>
      <c r="N46" s="144"/>
    </row>
    <row r="47" spans="1:14" ht="18.95" customHeight="1">
      <c r="A47" s="151" t="s">
        <v>75</v>
      </c>
      <c r="B47" s="152" t="s">
        <v>47</v>
      </c>
      <c r="C47" s="159" t="s">
        <v>337</v>
      </c>
      <c r="D47" s="160" t="s">
        <v>41</v>
      </c>
      <c r="E47" s="700">
        <v>9353133000</v>
      </c>
      <c r="F47" s="1146">
        <v>8753671000</v>
      </c>
      <c r="G47" s="1146">
        <v>3176000</v>
      </c>
      <c r="H47" s="1146">
        <v>557486000</v>
      </c>
      <c r="I47" s="1146">
        <v>17869000</v>
      </c>
      <c r="J47" s="1146">
        <v>0</v>
      </c>
      <c r="K47" s="1146">
        <v>0</v>
      </c>
      <c r="L47" s="1147">
        <v>20931000</v>
      </c>
      <c r="M47" s="144"/>
      <c r="N47" s="144"/>
    </row>
    <row r="48" spans="1:14" ht="18.95" customHeight="1">
      <c r="A48" s="151"/>
      <c r="B48" s="152"/>
      <c r="C48" s="153"/>
      <c r="D48" s="154" t="s">
        <v>42</v>
      </c>
      <c r="E48" s="700">
        <v>0</v>
      </c>
      <c r="F48" s="1146">
        <v>0</v>
      </c>
      <c r="G48" s="1146">
        <v>0</v>
      </c>
      <c r="H48" s="1146">
        <v>0</v>
      </c>
      <c r="I48" s="1146">
        <v>0</v>
      </c>
      <c r="J48" s="1146">
        <v>0</v>
      </c>
      <c r="K48" s="1146">
        <v>0</v>
      </c>
      <c r="L48" s="1147">
        <v>0</v>
      </c>
      <c r="M48" s="144"/>
      <c r="N48" s="144"/>
    </row>
    <row r="49" spans="1:14" ht="18.95" customHeight="1">
      <c r="A49" s="151"/>
      <c r="B49" s="152"/>
      <c r="C49" s="153"/>
      <c r="D49" s="154" t="s">
        <v>43</v>
      </c>
      <c r="E49" s="700">
        <v>2531084547.2200003</v>
      </c>
      <c r="F49" s="1146">
        <v>2363695849.0700002</v>
      </c>
      <c r="G49" s="1146">
        <v>639066.77999999991</v>
      </c>
      <c r="H49" s="1146">
        <v>149049620.04000005</v>
      </c>
      <c r="I49" s="1146">
        <v>13616517.98</v>
      </c>
      <c r="J49" s="1146">
        <v>0</v>
      </c>
      <c r="K49" s="1146">
        <v>0</v>
      </c>
      <c r="L49" s="1147">
        <v>4083493.3499999992</v>
      </c>
      <c r="M49" s="144"/>
      <c r="N49" s="144"/>
    </row>
    <row r="50" spans="1:14" ht="18.95" customHeight="1">
      <c r="A50" s="161" t="s">
        <v>4</v>
      </c>
      <c r="B50" s="152"/>
      <c r="C50" s="153"/>
      <c r="D50" s="154" t="s">
        <v>44</v>
      </c>
      <c r="E50" s="701">
        <v>0.27061355240217372</v>
      </c>
      <c r="F50" s="701">
        <v>0.27002338208392801</v>
      </c>
      <c r="G50" s="691">
        <v>0.20121749999999997</v>
      </c>
      <c r="H50" s="691">
        <v>0.26736029252752547</v>
      </c>
      <c r="I50" s="691">
        <v>0.76201902624657225</v>
      </c>
      <c r="J50" s="691">
        <v>0</v>
      </c>
      <c r="K50" s="691">
        <v>0</v>
      </c>
      <c r="L50" s="693">
        <v>0.19509308442023787</v>
      </c>
      <c r="M50" s="144"/>
      <c r="N50" s="144"/>
    </row>
    <row r="51" spans="1:14" ht="18.95" customHeight="1">
      <c r="A51" s="155"/>
      <c r="B51" s="156"/>
      <c r="C51" s="153"/>
      <c r="D51" s="157" t="s">
        <v>45</v>
      </c>
      <c r="E51" s="694">
        <v>0</v>
      </c>
      <c r="F51" s="694">
        <v>0</v>
      </c>
      <c r="G51" s="694">
        <v>0</v>
      </c>
      <c r="H51" s="694">
        <v>0</v>
      </c>
      <c r="I51" s="694">
        <v>0</v>
      </c>
      <c r="J51" s="694">
        <v>0</v>
      </c>
      <c r="K51" s="694">
        <v>0</v>
      </c>
      <c r="L51" s="695">
        <v>0</v>
      </c>
      <c r="M51" s="144"/>
      <c r="N51" s="144"/>
    </row>
    <row r="52" spans="1:14" ht="18.95" customHeight="1">
      <c r="A52" s="151" t="s">
        <v>79</v>
      </c>
      <c r="B52" s="152" t="s">
        <v>47</v>
      </c>
      <c r="C52" s="159" t="s">
        <v>338</v>
      </c>
      <c r="D52" s="154" t="s">
        <v>41</v>
      </c>
      <c r="E52" s="700">
        <v>1801234000</v>
      </c>
      <c r="F52" s="1146">
        <v>1643516000</v>
      </c>
      <c r="G52" s="1146">
        <v>1064000</v>
      </c>
      <c r="H52" s="1146">
        <v>144219000</v>
      </c>
      <c r="I52" s="1146">
        <v>4589000</v>
      </c>
      <c r="J52" s="1146">
        <v>0</v>
      </c>
      <c r="K52" s="1146">
        <v>0</v>
      </c>
      <c r="L52" s="1147">
        <v>7846000</v>
      </c>
      <c r="M52" s="144"/>
      <c r="N52" s="144"/>
    </row>
    <row r="53" spans="1:14" ht="18.95" customHeight="1">
      <c r="A53" s="151"/>
      <c r="B53" s="152"/>
      <c r="C53" s="153"/>
      <c r="D53" s="154" t="s">
        <v>42</v>
      </c>
      <c r="E53" s="700">
        <v>0</v>
      </c>
      <c r="F53" s="1146">
        <v>0</v>
      </c>
      <c r="G53" s="1146">
        <v>0</v>
      </c>
      <c r="H53" s="1146">
        <v>0</v>
      </c>
      <c r="I53" s="1146">
        <v>0</v>
      </c>
      <c r="J53" s="1146">
        <v>0</v>
      </c>
      <c r="K53" s="1146">
        <v>0</v>
      </c>
      <c r="L53" s="1147">
        <v>0</v>
      </c>
      <c r="M53" s="144"/>
      <c r="N53" s="144"/>
    </row>
    <row r="54" spans="1:14" ht="18.95" customHeight="1">
      <c r="A54" s="151"/>
      <c r="B54" s="152"/>
      <c r="C54" s="153"/>
      <c r="D54" s="154" t="s">
        <v>43</v>
      </c>
      <c r="E54" s="700">
        <v>415566686.19999999</v>
      </c>
      <c r="F54" s="1146">
        <v>376333587.41000003</v>
      </c>
      <c r="G54" s="1146">
        <v>227889.14</v>
      </c>
      <c r="H54" s="1146">
        <v>33409520.510000002</v>
      </c>
      <c r="I54" s="1146">
        <v>3975096.9</v>
      </c>
      <c r="J54" s="1146">
        <v>0</v>
      </c>
      <c r="K54" s="1146">
        <v>0</v>
      </c>
      <c r="L54" s="1147">
        <v>1620592.2400000002</v>
      </c>
      <c r="M54" s="144"/>
      <c r="N54" s="144"/>
    </row>
    <row r="55" spans="1:14" ht="18.95" customHeight="1">
      <c r="A55" s="161" t="s">
        <v>4</v>
      </c>
      <c r="B55" s="152"/>
      <c r="C55" s="153"/>
      <c r="D55" s="154" t="s">
        <v>44</v>
      </c>
      <c r="E55" s="701">
        <v>0.23071221518137011</v>
      </c>
      <c r="F55" s="701">
        <v>0.22898078717213585</v>
      </c>
      <c r="G55" s="691">
        <v>0.214181522556391</v>
      </c>
      <c r="H55" s="691">
        <v>0.23165824551550074</v>
      </c>
      <c r="I55" s="692">
        <v>0.86622290259315748</v>
      </c>
      <c r="J55" s="691">
        <v>0</v>
      </c>
      <c r="K55" s="691">
        <v>0</v>
      </c>
      <c r="L55" s="693">
        <v>0.20655011980627075</v>
      </c>
      <c r="M55" s="144"/>
      <c r="N55" s="144"/>
    </row>
    <row r="56" spans="1:14" ht="18.95" customHeight="1">
      <c r="A56" s="155"/>
      <c r="B56" s="156"/>
      <c r="C56" s="153"/>
      <c r="D56" s="162" t="s">
        <v>45</v>
      </c>
      <c r="E56" s="694">
        <v>0</v>
      </c>
      <c r="F56" s="694">
        <v>0</v>
      </c>
      <c r="G56" s="694">
        <v>0</v>
      </c>
      <c r="H56" s="694">
        <v>0</v>
      </c>
      <c r="I56" s="694">
        <v>0</v>
      </c>
      <c r="J56" s="694">
        <v>0</v>
      </c>
      <c r="K56" s="694">
        <v>0</v>
      </c>
      <c r="L56" s="695">
        <v>0</v>
      </c>
      <c r="M56" s="144"/>
      <c r="N56" s="144"/>
    </row>
    <row r="57" spans="1:14" ht="18.95" customHeight="1">
      <c r="A57" s="151" t="s">
        <v>84</v>
      </c>
      <c r="B57" s="152" t="s">
        <v>47</v>
      </c>
      <c r="C57" s="159" t="s">
        <v>339</v>
      </c>
      <c r="D57" s="160" t="s">
        <v>41</v>
      </c>
      <c r="E57" s="700">
        <v>3997074000</v>
      </c>
      <c r="F57" s="1146">
        <v>3659266000</v>
      </c>
      <c r="G57" s="1146">
        <v>1494000</v>
      </c>
      <c r="H57" s="1146">
        <v>279766000</v>
      </c>
      <c r="I57" s="1146">
        <v>10928000</v>
      </c>
      <c r="J57" s="1146">
        <v>0</v>
      </c>
      <c r="K57" s="1146">
        <v>0</v>
      </c>
      <c r="L57" s="1147">
        <v>45620000</v>
      </c>
      <c r="M57" s="144"/>
      <c r="N57" s="144"/>
    </row>
    <row r="58" spans="1:14" ht="18.95" customHeight="1">
      <c r="A58" s="151"/>
      <c r="B58" s="152"/>
      <c r="C58" s="153"/>
      <c r="D58" s="154" t="s">
        <v>42</v>
      </c>
      <c r="E58" s="700">
        <v>0</v>
      </c>
      <c r="F58" s="1146">
        <v>0</v>
      </c>
      <c r="G58" s="1146">
        <v>0</v>
      </c>
      <c r="H58" s="1146">
        <v>0</v>
      </c>
      <c r="I58" s="1146">
        <v>0</v>
      </c>
      <c r="J58" s="1146">
        <v>0</v>
      </c>
      <c r="K58" s="1146">
        <v>0</v>
      </c>
      <c r="L58" s="1147">
        <v>0</v>
      </c>
      <c r="M58" s="144"/>
      <c r="N58" s="144"/>
    </row>
    <row r="59" spans="1:14" ht="18.95" customHeight="1">
      <c r="A59" s="151"/>
      <c r="B59" s="152"/>
      <c r="C59" s="153"/>
      <c r="D59" s="154" t="s">
        <v>43</v>
      </c>
      <c r="E59" s="700">
        <v>1073544389.27</v>
      </c>
      <c r="F59" s="1146">
        <v>995601146.16999996</v>
      </c>
      <c r="G59" s="1146">
        <v>218818.33999999997</v>
      </c>
      <c r="H59" s="1146">
        <v>67636561.640000015</v>
      </c>
      <c r="I59" s="1146">
        <v>3796460.0300000003</v>
      </c>
      <c r="J59" s="1146">
        <v>0</v>
      </c>
      <c r="K59" s="1146">
        <v>0</v>
      </c>
      <c r="L59" s="1147">
        <v>6291403.0900000008</v>
      </c>
      <c r="M59" s="144"/>
      <c r="N59" s="144"/>
    </row>
    <row r="60" spans="1:14" ht="18.95" customHeight="1">
      <c r="A60" s="161" t="s">
        <v>4</v>
      </c>
      <c r="B60" s="152"/>
      <c r="C60" s="153"/>
      <c r="D60" s="154" t="s">
        <v>44</v>
      </c>
      <c r="E60" s="701">
        <v>0.268582565464137</v>
      </c>
      <c r="F60" s="701">
        <v>0.2720767351075325</v>
      </c>
      <c r="G60" s="691">
        <v>0.14646475234270412</v>
      </c>
      <c r="H60" s="691">
        <v>0.24176119199616827</v>
      </c>
      <c r="I60" s="692">
        <v>0.34740666453147878</v>
      </c>
      <c r="J60" s="691">
        <v>0</v>
      </c>
      <c r="K60" s="691">
        <v>0</v>
      </c>
      <c r="L60" s="693">
        <v>0.13790887965804474</v>
      </c>
      <c r="M60" s="144"/>
      <c r="N60" s="144"/>
    </row>
    <row r="61" spans="1:14" ht="18.95" customHeight="1">
      <c r="A61" s="155"/>
      <c r="B61" s="156"/>
      <c r="C61" s="153"/>
      <c r="D61" s="157" t="s">
        <v>45</v>
      </c>
      <c r="E61" s="694">
        <v>0</v>
      </c>
      <c r="F61" s="694">
        <v>0</v>
      </c>
      <c r="G61" s="694">
        <v>0</v>
      </c>
      <c r="H61" s="694">
        <v>0</v>
      </c>
      <c r="I61" s="694">
        <v>0</v>
      </c>
      <c r="J61" s="694">
        <v>0</v>
      </c>
      <c r="K61" s="694">
        <v>0</v>
      </c>
      <c r="L61" s="695">
        <v>0</v>
      </c>
      <c r="M61" s="144"/>
      <c r="N61" s="144"/>
    </row>
    <row r="62" spans="1:14" ht="18.95" customHeight="1">
      <c r="A62" s="151" t="s">
        <v>91</v>
      </c>
      <c r="B62" s="152" t="s">
        <v>47</v>
      </c>
      <c r="C62" s="159" t="s">
        <v>340</v>
      </c>
      <c r="D62" s="154" t="s">
        <v>41</v>
      </c>
      <c r="E62" s="700">
        <v>2141196000</v>
      </c>
      <c r="F62" s="1146">
        <v>1870575000</v>
      </c>
      <c r="G62" s="1146">
        <v>1024000</v>
      </c>
      <c r="H62" s="1146">
        <v>217399000</v>
      </c>
      <c r="I62" s="1146">
        <v>19081000</v>
      </c>
      <c r="J62" s="1146">
        <v>0</v>
      </c>
      <c r="K62" s="1146">
        <v>0</v>
      </c>
      <c r="L62" s="1147">
        <v>33117000</v>
      </c>
      <c r="M62" s="144"/>
      <c r="N62" s="144"/>
    </row>
    <row r="63" spans="1:14" ht="18.95" customHeight="1">
      <c r="A63" s="151"/>
      <c r="B63" s="152"/>
      <c r="C63" s="153"/>
      <c r="D63" s="154" t="s">
        <v>42</v>
      </c>
      <c r="E63" s="700">
        <v>0</v>
      </c>
      <c r="F63" s="1146">
        <v>0</v>
      </c>
      <c r="G63" s="1146">
        <v>0</v>
      </c>
      <c r="H63" s="1146">
        <v>0</v>
      </c>
      <c r="I63" s="1146">
        <v>0</v>
      </c>
      <c r="J63" s="1146">
        <v>0</v>
      </c>
      <c r="K63" s="1146">
        <v>0</v>
      </c>
      <c r="L63" s="1147">
        <v>0</v>
      </c>
      <c r="M63" s="144"/>
      <c r="N63" s="144"/>
    </row>
    <row r="64" spans="1:14" ht="18.95" customHeight="1">
      <c r="A64" s="151"/>
      <c r="B64" s="152"/>
      <c r="C64" s="153"/>
      <c r="D64" s="154" t="s">
        <v>43</v>
      </c>
      <c r="E64" s="700">
        <v>588405019.90999997</v>
      </c>
      <c r="F64" s="1146">
        <v>526246038.25999999</v>
      </c>
      <c r="G64" s="1146">
        <v>159254.20000000001</v>
      </c>
      <c r="H64" s="1146">
        <v>56090121.769999973</v>
      </c>
      <c r="I64" s="1146">
        <v>3282292.5900000003</v>
      </c>
      <c r="J64" s="1146">
        <v>0</v>
      </c>
      <c r="K64" s="1146">
        <v>0</v>
      </c>
      <c r="L64" s="1147">
        <v>2627313.09</v>
      </c>
      <c r="M64" s="144"/>
      <c r="N64" s="144"/>
    </row>
    <row r="65" spans="1:14" ht="18.95" customHeight="1">
      <c r="A65" s="161" t="s">
        <v>4</v>
      </c>
      <c r="B65" s="152"/>
      <c r="C65" s="153"/>
      <c r="D65" s="154" t="s">
        <v>44</v>
      </c>
      <c r="E65" s="701">
        <v>0.27480203582950835</v>
      </c>
      <c r="F65" s="701">
        <v>0.28132848897264212</v>
      </c>
      <c r="G65" s="691">
        <v>0.15552167968750003</v>
      </c>
      <c r="H65" s="691">
        <v>0.25800542674989291</v>
      </c>
      <c r="I65" s="691">
        <v>0.17201889785650648</v>
      </c>
      <c r="J65" s="691">
        <v>0</v>
      </c>
      <c r="K65" s="691">
        <v>0</v>
      </c>
      <c r="L65" s="693">
        <v>7.9334272126098379E-2</v>
      </c>
      <c r="M65" s="144"/>
      <c r="N65" s="144"/>
    </row>
    <row r="66" spans="1:14" ht="18.95" customHeight="1">
      <c r="A66" s="155"/>
      <c r="B66" s="156"/>
      <c r="C66" s="153"/>
      <c r="D66" s="157" t="s">
        <v>45</v>
      </c>
      <c r="E66" s="694">
        <v>0</v>
      </c>
      <c r="F66" s="694">
        <v>0</v>
      </c>
      <c r="G66" s="694">
        <v>0</v>
      </c>
      <c r="H66" s="694">
        <v>0</v>
      </c>
      <c r="I66" s="694">
        <v>0</v>
      </c>
      <c r="J66" s="694">
        <v>0</v>
      </c>
      <c r="K66" s="694">
        <v>0</v>
      </c>
      <c r="L66" s="695">
        <v>0</v>
      </c>
      <c r="M66" s="144"/>
      <c r="N66" s="144"/>
    </row>
    <row r="67" spans="1:14" ht="18.95" customHeight="1">
      <c r="A67" s="151" t="s">
        <v>96</v>
      </c>
      <c r="B67" s="152" t="s">
        <v>47</v>
      </c>
      <c r="C67" s="159" t="s">
        <v>341</v>
      </c>
      <c r="D67" s="160" t="s">
        <v>41</v>
      </c>
      <c r="E67" s="700">
        <v>4538122000</v>
      </c>
      <c r="F67" s="1146">
        <v>4250255000</v>
      </c>
      <c r="G67" s="1146">
        <v>1754000</v>
      </c>
      <c r="H67" s="1146">
        <v>262052000</v>
      </c>
      <c r="I67" s="1146">
        <v>12590000</v>
      </c>
      <c r="J67" s="1146">
        <v>0</v>
      </c>
      <c r="K67" s="1146">
        <v>0</v>
      </c>
      <c r="L67" s="1147">
        <v>11471000</v>
      </c>
      <c r="M67" s="144"/>
      <c r="N67" s="144"/>
    </row>
    <row r="68" spans="1:14" ht="18.95" customHeight="1">
      <c r="A68" s="151"/>
      <c r="B68" s="152"/>
      <c r="C68" s="153"/>
      <c r="D68" s="154" t="s">
        <v>42</v>
      </c>
      <c r="E68" s="700">
        <v>0</v>
      </c>
      <c r="F68" s="1146">
        <v>0</v>
      </c>
      <c r="G68" s="1146">
        <v>0</v>
      </c>
      <c r="H68" s="1146">
        <v>0</v>
      </c>
      <c r="I68" s="1146">
        <v>0</v>
      </c>
      <c r="J68" s="1146">
        <v>0</v>
      </c>
      <c r="K68" s="1146">
        <v>0</v>
      </c>
      <c r="L68" s="1147">
        <v>0</v>
      </c>
      <c r="M68" s="144"/>
      <c r="N68" s="144"/>
    </row>
    <row r="69" spans="1:14" ht="18.95" customHeight="1">
      <c r="A69" s="161" t="s">
        <v>4</v>
      </c>
      <c r="B69" s="152"/>
      <c r="C69" s="153"/>
      <c r="D69" s="154" t="s">
        <v>43</v>
      </c>
      <c r="E69" s="700">
        <v>1226821872.1599998</v>
      </c>
      <c r="F69" s="1146">
        <v>1158223055.96</v>
      </c>
      <c r="G69" s="1146">
        <v>335357.09999999998</v>
      </c>
      <c r="H69" s="1146">
        <v>66102175.310000047</v>
      </c>
      <c r="I69" s="1146">
        <v>1101122.3599999999</v>
      </c>
      <c r="J69" s="1146">
        <v>0</v>
      </c>
      <c r="K69" s="1146">
        <v>0</v>
      </c>
      <c r="L69" s="1147">
        <v>1060161.43</v>
      </c>
      <c r="M69" s="144"/>
      <c r="N69" s="144"/>
    </row>
    <row r="70" spans="1:14" ht="18.95" customHeight="1">
      <c r="A70" s="151"/>
      <c r="B70" s="152"/>
      <c r="C70" s="153"/>
      <c r="D70" s="154" t="s">
        <v>44</v>
      </c>
      <c r="E70" s="701">
        <v>0.27033690856261683</v>
      </c>
      <c r="F70" s="701">
        <v>0.272506721587293</v>
      </c>
      <c r="G70" s="691">
        <v>0.19119561003420751</v>
      </c>
      <c r="H70" s="691">
        <v>0.25224831449483326</v>
      </c>
      <c r="I70" s="692">
        <v>8.7460076250992835E-2</v>
      </c>
      <c r="J70" s="691">
        <v>0</v>
      </c>
      <c r="K70" s="691">
        <v>0</v>
      </c>
      <c r="L70" s="693">
        <v>9.2421012117513718E-2</v>
      </c>
      <c r="M70" s="144"/>
      <c r="N70" s="144"/>
    </row>
    <row r="71" spans="1:14" ht="18.95" customHeight="1">
      <c r="A71" s="167" t="s">
        <v>4</v>
      </c>
      <c r="B71" s="168" t="s">
        <v>4</v>
      </c>
      <c r="C71" s="163"/>
      <c r="D71" s="162" t="s">
        <v>45</v>
      </c>
      <c r="E71" s="694">
        <v>0</v>
      </c>
      <c r="F71" s="694">
        <v>0</v>
      </c>
      <c r="G71" s="694">
        <v>0</v>
      </c>
      <c r="H71" s="694">
        <v>0</v>
      </c>
      <c r="I71" s="694">
        <v>0</v>
      </c>
      <c r="J71" s="694">
        <v>0</v>
      </c>
      <c r="K71" s="694">
        <v>0</v>
      </c>
      <c r="L71" s="695">
        <v>0</v>
      </c>
      <c r="M71" s="144"/>
      <c r="N71" s="144"/>
    </row>
    <row r="72" spans="1:14" ht="18.95" customHeight="1">
      <c r="A72" s="164" t="s">
        <v>101</v>
      </c>
      <c r="B72" s="165" t="s">
        <v>47</v>
      </c>
      <c r="C72" s="159" t="s">
        <v>342</v>
      </c>
      <c r="D72" s="166" t="s">
        <v>41</v>
      </c>
      <c r="E72" s="702">
        <v>7756398000</v>
      </c>
      <c r="F72" s="1146">
        <v>7332107000</v>
      </c>
      <c r="G72" s="1146">
        <v>2373000</v>
      </c>
      <c r="H72" s="1146">
        <v>385849000</v>
      </c>
      <c r="I72" s="1146">
        <v>11694000</v>
      </c>
      <c r="J72" s="1146">
        <v>0</v>
      </c>
      <c r="K72" s="1146">
        <v>0</v>
      </c>
      <c r="L72" s="1147">
        <v>24375000</v>
      </c>
      <c r="M72" s="144"/>
      <c r="N72" s="144"/>
    </row>
    <row r="73" spans="1:14" ht="18.95" customHeight="1">
      <c r="A73" s="151"/>
      <c r="B73" s="152"/>
      <c r="C73" s="153"/>
      <c r="D73" s="154" t="s">
        <v>42</v>
      </c>
      <c r="E73" s="703">
        <v>0</v>
      </c>
      <c r="F73" s="1146">
        <v>0</v>
      </c>
      <c r="G73" s="1146">
        <v>0</v>
      </c>
      <c r="H73" s="1146">
        <v>0</v>
      </c>
      <c r="I73" s="1146">
        <v>0</v>
      </c>
      <c r="J73" s="1146">
        <v>0</v>
      </c>
      <c r="K73" s="1146">
        <v>0</v>
      </c>
      <c r="L73" s="1147">
        <v>0</v>
      </c>
      <c r="M73" s="144"/>
      <c r="N73" s="144"/>
    </row>
    <row r="74" spans="1:14" ht="18.95" customHeight="1">
      <c r="A74" s="151"/>
      <c r="B74" s="152"/>
      <c r="C74" s="153"/>
      <c r="D74" s="154" t="s">
        <v>43</v>
      </c>
      <c r="E74" s="703">
        <v>1915636153.9000001</v>
      </c>
      <c r="F74" s="1146">
        <v>1809258479.02</v>
      </c>
      <c r="G74" s="1146">
        <v>345052.72999999992</v>
      </c>
      <c r="H74" s="1146">
        <v>93143196.070000067</v>
      </c>
      <c r="I74" s="1146">
        <v>10993613.77</v>
      </c>
      <c r="J74" s="1146">
        <v>0</v>
      </c>
      <c r="K74" s="1146">
        <v>0</v>
      </c>
      <c r="L74" s="1147">
        <v>1895812.3100000003</v>
      </c>
      <c r="M74" s="144"/>
      <c r="N74" s="144"/>
    </row>
    <row r="75" spans="1:14" ht="18.95" customHeight="1">
      <c r="A75" s="151"/>
      <c r="B75" s="152"/>
      <c r="C75" s="153"/>
      <c r="D75" s="154" t="s">
        <v>44</v>
      </c>
      <c r="E75" s="701">
        <v>0.24697496878061184</v>
      </c>
      <c r="F75" s="701">
        <v>0.24675833004346498</v>
      </c>
      <c r="G75" s="691">
        <v>0.14540780868099448</v>
      </c>
      <c r="H75" s="691">
        <v>0.24139804967746467</v>
      </c>
      <c r="I75" s="691">
        <v>0.94010721481101411</v>
      </c>
      <c r="J75" s="691">
        <v>0</v>
      </c>
      <c r="K75" s="691">
        <v>0</v>
      </c>
      <c r="L75" s="693">
        <v>7.7776915282051287E-2</v>
      </c>
      <c r="M75" s="144"/>
      <c r="N75" s="144"/>
    </row>
    <row r="76" spans="1:14" ht="18.95" customHeight="1">
      <c r="A76" s="167" t="s">
        <v>4</v>
      </c>
      <c r="B76" s="168" t="s">
        <v>4</v>
      </c>
      <c r="C76" s="153"/>
      <c r="D76" s="162" t="s">
        <v>45</v>
      </c>
      <c r="E76" s="694">
        <v>0</v>
      </c>
      <c r="F76" s="694">
        <v>0</v>
      </c>
      <c r="G76" s="694">
        <v>0</v>
      </c>
      <c r="H76" s="694">
        <v>0</v>
      </c>
      <c r="I76" s="694">
        <v>0</v>
      </c>
      <c r="J76" s="694">
        <v>0</v>
      </c>
      <c r="K76" s="694">
        <v>0</v>
      </c>
      <c r="L76" s="695">
        <v>0</v>
      </c>
      <c r="M76" s="144"/>
      <c r="N76" s="144"/>
    </row>
    <row r="77" spans="1:14" ht="18.95" customHeight="1">
      <c r="A77" s="151" t="s">
        <v>106</v>
      </c>
      <c r="B77" s="152" t="s">
        <v>47</v>
      </c>
      <c r="C77" s="159" t="s">
        <v>343</v>
      </c>
      <c r="D77" s="160" t="s">
        <v>41</v>
      </c>
      <c r="E77" s="702">
        <v>2259740000</v>
      </c>
      <c r="F77" s="1146">
        <v>2055140000</v>
      </c>
      <c r="G77" s="1146">
        <v>1095000</v>
      </c>
      <c r="H77" s="1146">
        <v>180949000</v>
      </c>
      <c r="I77" s="1146">
        <v>7378000</v>
      </c>
      <c r="J77" s="1146">
        <v>0</v>
      </c>
      <c r="K77" s="1146">
        <v>0</v>
      </c>
      <c r="L77" s="1147">
        <v>15178000</v>
      </c>
      <c r="M77" s="144"/>
      <c r="N77" s="144"/>
    </row>
    <row r="78" spans="1:14" ht="18.95" customHeight="1">
      <c r="A78" s="151"/>
      <c r="B78" s="152"/>
      <c r="C78" s="153"/>
      <c r="D78" s="154" t="s">
        <v>42</v>
      </c>
      <c r="E78" s="703">
        <v>0</v>
      </c>
      <c r="F78" s="1146">
        <v>0</v>
      </c>
      <c r="G78" s="1146">
        <v>0</v>
      </c>
      <c r="H78" s="1146">
        <v>0</v>
      </c>
      <c r="I78" s="1146">
        <v>0</v>
      </c>
      <c r="J78" s="1146">
        <v>0</v>
      </c>
      <c r="K78" s="1146">
        <v>0</v>
      </c>
      <c r="L78" s="1147">
        <v>0</v>
      </c>
      <c r="M78" s="144"/>
      <c r="N78" s="144"/>
    </row>
    <row r="79" spans="1:14" ht="18.95" customHeight="1">
      <c r="A79" s="151"/>
      <c r="B79" s="152"/>
      <c r="C79" s="153"/>
      <c r="D79" s="154" t="s">
        <v>43</v>
      </c>
      <c r="E79" s="703">
        <v>597547489.98999989</v>
      </c>
      <c r="F79" s="1146">
        <v>550131596.86000001</v>
      </c>
      <c r="G79" s="1146">
        <v>191228.04</v>
      </c>
      <c r="H79" s="1146">
        <v>41959164.389999993</v>
      </c>
      <c r="I79" s="1146">
        <v>3487520.31</v>
      </c>
      <c r="J79" s="1146">
        <v>0</v>
      </c>
      <c r="K79" s="1146">
        <v>0</v>
      </c>
      <c r="L79" s="1147">
        <v>1777980.3899999992</v>
      </c>
      <c r="M79" s="144"/>
      <c r="N79" s="144"/>
    </row>
    <row r="80" spans="1:14" ht="18.95" customHeight="1">
      <c r="A80" s="161" t="s">
        <v>4</v>
      </c>
      <c r="B80" s="152"/>
      <c r="C80" s="153"/>
      <c r="D80" s="154" t="s">
        <v>44</v>
      </c>
      <c r="E80" s="701">
        <v>0.26443196561993854</v>
      </c>
      <c r="F80" s="701">
        <v>0.2676857035822377</v>
      </c>
      <c r="G80" s="691">
        <v>0.17463747945205479</v>
      </c>
      <c r="H80" s="691">
        <v>0.23188392524965595</v>
      </c>
      <c r="I80" s="692">
        <v>0.47269182840878288</v>
      </c>
      <c r="J80" s="691">
        <v>0</v>
      </c>
      <c r="K80" s="691">
        <v>0</v>
      </c>
      <c r="L80" s="693">
        <v>0.11714194162603764</v>
      </c>
      <c r="M80" s="144"/>
      <c r="N80" s="144"/>
    </row>
    <row r="81" spans="1:14" ht="18.95" customHeight="1">
      <c r="A81" s="155"/>
      <c r="B81" s="156"/>
      <c r="C81" s="153"/>
      <c r="D81" s="157" t="s">
        <v>45</v>
      </c>
      <c r="E81" s="694">
        <v>0</v>
      </c>
      <c r="F81" s="694">
        <v>0</v>
      </c>
      <c r="G81" s="694">
        <v>0</v>
      </c>
      <c r="H81" s="694">
        <v>0</v>
      </c>
      <c r="I81" s="694">
        <v>0</v>
      </c>
      <c r="J81" s="694">
        <v>0</v>
      </c>
      <c r="K81" s="694">
        <v>0</v>
      </c>
      <c r="L81" s="695">
        <v>0</v>
      </c>
      <c r="M81" s="144"/>
      <c r="N81" s="144"/>
    </row>
    <row r="82" spans="1:14" ht="18.95" customHeight="1">
      <c r="A82" s="151" t="s">
        <v>110</v>
      </c>
      <c r="B82" s="152" t="s">
        <v>47</v>
      </c>
      <c r="C82" s="159" t="s">
        <v>344</v>
      </c>
      <c r="D82" s="154" t="s">
        <v>41</v>
      </c>
      <c r="E82" s="704">
        <v>2966537000</v>
      </c>
      <c r="F82" s="1146">
        <v>2708575000</v>
      </c>
      <c r="G82" s="1146">
        <v>1374000</v>
      </c>
      <c r="H82" s="1146">
        <v>239809000</v>
      </c>
      <c r="I82" s="1146">
        <v>8949000</v>
      </c>
      <c r="J82" s="1146">
        <v>0</v>
      </c>
      <c r="K82" s="1146">
        <v>0</v>
      </c>
      <c r="L82" s="1147">
        <v>7830000</v>
      </c>
      <c r="M82" s="144"/>
      <c r="N82" s="144"/>
    </row>
    <row r="83" spans="1:14" ht="18.95" customHeight="1">
      <c r="A83" s="151"/>
      <c r="B83" s="152"/>
      <c r="C83" s="153"/>
      <c r="D83" s="154" t="s">
        <v>42</v>
      </c>
      <c r="E83" s="704">
        <v>0</v>
      </c>
      <c r="F83" s="1146">
        <v>0</v>
      </c>
      <c r="G83" s="1146">
        <v>0</v>
      </c>
      <c r="H83" s="1146">
        <v>0</v>
      </c>
      <c r="I83" s="1146">
        <v>0</v>
      </c>
      <c r="J83" s="1146">
        <v>0</v>
      </c>
      <c r="K83" s="1146">
        <v>0</v>
      </c>
      <c r="L83" s="1147">
        <v>0</v>
      </c>
      <c r="M83" s="144"/>
      <c r="N83" s="144"/>
    </row>
    <row r="84" spans="1:14" ht="18.95" customHeight="1">
      <c r="A84" s="151"/>
      <c r="B84" s="152"/>
      <c r="C84" s="153"/>
      <c r="D84" s="154" t="s">
        <v>43</v>
      </c>
      <c r="E84" s="704">
        <v>774017928.01999998</v>
      </c>
      <c r="F84" s="1146">
        <v>703788584.67000008</v>
      </c>
      <c r="G84" s="1146">
        <v>258112.39999999994</v>
      </c>
      <c r="H84" s="1146">
        <v>60676423.410000004</v>
      </c>
      <c r="I84" s="1146">
        <v>3539519.99</v>
      </c>
      <c r="J84" s="1146">
        <v>0</v>
      </c>
      <c r="K84" s="1146">
        <v>0</v>
      </c>
      <c r="L84" s="1147">
        <v>5755287.5500000017</v>
      </c>
      <c r="M84" s="144"/>
      <c r="N84" s="144"/>
    </row>
    <row r="85" spans="1:14" ht="18.95" customHeight="1">
      <c r="A85" s="161" t="s">
        <v>4</v>
      </c>
      <c r="B85" s="152"/>
      <c r="C85" s="153"/>
      <c r="D85" s="154" t="s">
        <v>44</v>
      </c>
      <c r="E85" s="701">
        <v>0.26091632365279788</v>
      </c>
      <c r="F85" s="701">
        <v>0.25983721501896756</v>
      </c>
      <c r="G85" s="691">
        <v>0.18785473071324596</v>
      </c>
      <c r="H85" s="691">
        <v>0.25301979245983264</v>
      </c>
      <c r="I85" s="691">
        <v>0.39552128617722654</v>
      </c>
      <c r="J85" s="691">
        <v>0</v>
      </c>
      <c r="K85" s="691">
        <v>0</v>
      </c>
      <c r="L85" s="693">
        <v>0.73503033844189036</v>
      </c>
      <c r="M85" s="144"/>
      <c r="N85" s="144"/>
    </row>
    <row r="86" spans="1:14" ht="18.95" customHeight="1">
      <c r="A86" s="155"/>
      <c r="B86" s="156"/>
      <c r="C86" s="153"/>
      <c r="D86" s="162" t="s">
        <v>45</v>
      </c>
      <c r="E86" s="694">
        <v>0</v>
      </c>
      <c r="F86" s="694">
        <v>0</v>
      </c>
      <c r="G86" s="694">
        <v>0</v>
      </c>
      <c r="H86" s="694">
        <v>0</v>
      </c>
      <c r="I86" s="694">
        <v>0</v>
      </c>
      <c r="J86" s="694">
        <v>0</v>
      </c>
      <c r="K86" s="694">
        <v>0</v>
      </c>
      <c r="L86" s="695">
        <v>0</v>
      </c>
      <c r="M86" s="144"/>
      <c r="N86" s="144"/>
    </row>
    <row r="87" spans="1:14" ht="18.95" customHeight="1">
      <c r="A87" s="151" t="s">
        <v>114</v>
      </c>
      <c r="B87" s="152" t="s">
        <v>47</v>
      </c>
      <c r="C87" s="159" t="s">
        <v>345</v>
      </c>
      <c r="D87" s="160" t="s">
        <v>41</v>
      </c>
      <c r="E87" s="702">
        <v>6326919000</v>
      </c>
      <c r="F87" s="1146">
        <v>5861605000</v>
      </c>
      <c r="G87" s="1146">
        <v>3138000</v>
      </c>
      <c r="H87" s="1146">
        <v>440985000</v>
      </c>
      <c r="I87" s="1146">
        <v>12521000</v>
      </c>
      <c r="J87" s="1146">
        <v>0</v>
      </c>
      <c r="K87" s="1146">
        <v>0</v>
      </c>
      <c r="L87" s="1147">
        <v>8670000</v>
      </c>
      <c r="M87" s="144"/>
      <c r="N87" s="144"/>
    </row>
    <row r="88" spans="1:14" ht="18.95" customHeight="1">
      <c r="A88" s="151"/>
      <c r="B88" s="152"/>
      <c r="C88" s="153"/>
      <c r="D88" s="154" t="s">
        <v>42</v>
      </c>
      <c r="E88" s="703">
        <v>0</v>
      </c>
      <c r="F88" s="1146">
        <v>0</v>
      </c>
      <c r="G88" s="1146">
        <v>0</v>
      </c>
      <c r="H88" s="1146">
        <v>0</v>
      </c>
      <c r="I88" s="1146">
        <v>0</v>
      </c>
      <c r="J88" s="1146">
        <v>0</v>
      </c>
      <c r="K88" s="1146">
        <v>0</v>
      </c>
      <c r="L88" s="1147">
        <v>0</v>
      </c>
      <c r="M88" s="144"/>
      <c r="N88" s="144"/>
    </row>
    <row r="89" spans="1:14" ht="18.95" customHeight="1">
      <c r="A89" s="151"/>
      <c r="B89" s="152"/>
      <c r="C89" s="153"/>
      <c r="D89" s="154" t="s">
        <v>43</v>
      </c>
      <c r="E89" s="703">
        <v>1743200090.23</v>
      </c>
      <c r="F89" s="1146">
        <v>1612514543.1700001</v>
      </c>
      <c r="G89" s="1146">
        <v>496893.73999999987</v>
      </c>
      <c r="H89" s="1146">
        <v>120624035.17999993</v>
      </c>
      <c r="I89" s="1146">
        <v>7066700.1500000004</v>
      </c>
      <c r="J89" s="1146">
        <v>0</v>
      </c>
      <c r="K89" s="1146">
        <v>0</v>
      </c>
      <c r="L89" s="1147">
        <v>2497917.9899999998</v>
      </c>
      <c r="M89" s="144"/>
      <c r="N89" s="144"/>
    </row>
    <row r="90" spans="1:14" ht="18.95" customHeight="1">
      <c r="A90" s="161" t="s">
        <v>4</v>
      </c>
      <c r="B90" s="152"/>
      <c r="C90" s="153"/>
      <c r="D90" s="154" t="s">
        <v>44</v>
      </c>
      <c r="E90" s="701">
        <v>0.27552116444512725</v>
      </c>
      <c r="F90" s="701">
        <v>0.2750977834859224</v>
      </c>
      <c r="G90" s="691">
        <v>0.15834727214786484</v>
      </c>
      <c r="H90" s="691">
        <v>0.27353319314715907</v>
      </c>
      <c r="I90" s="691">
        <v>0.56438784042808088</v>
      </c>
      <c r="J90" s="691">
        <v>0</v>
      </c>
      <c r="K90" s="691">
        <v>0</v>
      </c>
      <c r="L90" s="693">
        <v>0.28811049480968853</v>
      </c>
      <c r="M90" s="144"/>
      <c r="N90" s="144"/>
    </row>
    <row r="91" spans="1:14" ht="18.95" customHeight="1">
      <c r="A91" s="155"/>
      <c r="B91" s="156"/>
      <c r="C91" s="153"/>
      <c r="D91" s="157" t="s">
        <v>45</v>
      </c>
      <c r="E91" s="694">
        <v>0</v>
      </c>
      <c r="F91" s="694">
        <v>0</v>
      </c>
      <c r="G91" s="694">
        <v>0</v>
      </c>
      <c r="H91" s="694">
        <v>0</v>
      </c>
      <c r="I91" s="694">
        <v>0</v>
      </c>
      <c r="J91" s="694">
        <v>0</v>
      </c>
      <c r="K91" s="694">
        <v>0</v>
      </c>
      <c r="L91" s="695">
        <v>0</v>
      </c>
      <c r="M91" s="144"/>
      <c r="N91" s="144"/>
    </row>
    <row r="92" spans="1:14" ht="18.95" customHeight="1">
      <c r="A92" s="151" t="s">
        <v>118</v>
      </c>
      <c r="B92" s="152" t="s">
        <v>47</v>
      </c>
      <c r="C92" s="159" t="s">
        <v>346</v>
      </c>
      <c r="D92" s="154" t="s">
        <v>41</v>
      </c>
      <c r="E92" s="704">
        <v>3373485000</v>
      </c>
      <c r="F92" s="1146">
        <v>3126080000</v>
      </c>
      <c r="G92" s="1146">
        <v>1171000</v>
      </c>
      <c r="H92" s="1146">
        <v>230342000</v>
      </c>
      <c r="I92" s="1146">
        <v>7194000</v>
      </c>
      <c r="J92" s="1146">
        <v>0</v>
      </c>
      <c r="K92" s="1146">
        <v>0</v>
      </c>
      <c r="L92" s="1147">
        <v>8698000</v>
      </c>
      <c r="M92" s="144"/>
      <c r="N92" s="144"/>
    </row>
    <row r="93" spans="1:14" ht="18.95" customHeight="1">
      <c r="A93" s="151"/>
      <c r="B93" s="152"/>
      <c r="C93" s="169"/>
      <c r="D93" s="154" t="s">
        <v>42</v>
      </c>
      <c r="E93" s="704">
        <v>0</v>
      </c>
      <c r="F93" s="1146">
        <v>0</v>
      </c>
      <c r="G93" s="1146">
        <v>0</v>
      </c>
      <c r="H93" s="1146">
        <v>0</v>
      </c>
      <c r="I93" s="1146">
        <v>0</v>
      </c>
      <c r="J93" s="1146">
        <v>0</v>
      </c>
      <c r="K93" s="1146">
        <v>0</v>
      </c>
      <c r="L93" s="1147">
        <v>0</v>
      </c>
      <c r="M93" s="144"/>
      <c r="N93" s="144"/>
    </row>
    <row r="94" spans="1:14" ht="18.95" customHeight="1">
      <c r="A94" s="151"/>
      <c r="B94" s="152"/>
      <c r="C94" s="169"/>
      <c r="D94" s="154" t="s">
        <v>43</v>
      </c>
      <c r="E94" s="704">
        <v>803330582.15000021</v>
      </c>
      <c r="F94" s="1146">
        <v>732945253.00999999</v>
      </c>
      <c r="G94" s="1146">
        <v>234093.83</v>
      </c>
      <c r="H94" s="1146">
        <v>62931926.790000029</v>
      </c>
      <c r="I94" s="1146">
        <v>3418970.69</v>
      </c>
      <c r="J94" s="1146">
        <v>0</v>
      </c>
      <c r="K94" s="1146">
        <v>0</v>
      </c>
      <c r="L94" s="1147">
        <v>3800337.8299999991</v>
      </c>
      <c r="M94" s="144"/>
      <c r="N94" s="144"/>
    </row>
    <row r="95" spans="1:14" ht="18.95" customHeight="1">
      <c r="A95" s="161" t="s">
        <v>4</v>
      </c>
      <c r="B95" s="152"/>
      <c r="C95" s="170" t="s">
        <v>4</v>
      </c>
      <c r="D95" s="154" t="s">
        <v>44</v>
      </c>
      <c r="E95" s="701">
        <v>0.23813077044955</v>
      </c>
      <c r="F95" s="701">
        <v>0.23446145108570476</v>
      </c>
      <c r="G95" s="691">
        <v>0.19990933390264731</v>
      </c>
      <c r="H95" s="691">
        <v>0.27321082038881328</v>
      </c>
      <c r="I95" s="691">
        <v>0.47525308451487353</v>
      </c>
      <c r="J95" s="691">
        <v>0</v>
      </c>
      <c r="K95" s="691">
        <v>0</v>
      </c>
      <c r="L95" s="693">
        <v>0.43692088181191069</v>
      </c>
      <c r="M95" s="144"/>
      <c r="N95" s="144"/>
    </row>
    <row r="96" spans="1:14" ht="18.95" customHeight="1">
      <c r="A96" s="155"/>
      <c r="B96" s="156"/>
      <c r="C96" s="171"/>
      <c r="D96" s="162" t="s">
        <v>45</v>
      </c>
      <c r="E96" s="694">
        <v>0</v>
      </c>
      <c r="F96" s="694">
        <v>0</v>
      </c>
      <c r="G96" s="694">
        <v>0</v>
      </c>
      <c r="H96" s="694">
        <v>0</v>
      </c>
      <c r="I96" s="694">
        <v>0</v>
      </c>
      <c r="J96" s="694">
        <v>0</v>
      </c>
      <c r="K96" s="694">
        <v>0</v>
      </c>
      <c r="L96" s="695">
        <v>0</v>
      </c>
      <c r="M96" s="144"/>
      <c r="N96" s="144"/>
    </row>
    <row r="97" spans="1:12" ht="27" customHeight="1">
      <c r="A97" s="668"/>
      <c r="E97" s="172"/>
      <c r="F97" s="172"/>
      <c r="G97" s="172"/>
      <c r="H97" s="172"/>
      <c r="I97" s="172"/>
      <c r="J97" s="172"/>
      <c r="K97" s="172"/>
      <c r="L97" s="172"/>
    </row>
    <row r="98" spans="1:12" ht="18" customHeight="1">
      <c r="A98" s="1576"/>
      <c r="B98" s="1576"/>
      <c r="C98" s="1576"/>
      <c r="D98" s="1576"/>
      <c r="E98" s="1576"/>
      <c r="F98" s="1576"/>
      <c r="G98" s="1576"/>
      <c r="H98" s="1576"/>
      <c r="I98" s="1576"/>
      <c r="J98" s="1576"/>
      <c r="K98" s="1576"/>
      <c r="L98" s="1576"/>
    </row>
    <row r="99" spans="1:12" ht="18">
      <c r="E99" s="172"/>
      <c r="F99" s="172"/>
      <c r="G99" s="172"/>
      <c r="H99" s="172"/>
      <c r="I99" s="172"/>
      <c r="J99" s="172"/>
      <c r="K99" s="172"/>
      <c r="L99" s="172"/>
    </row>
    <row r="100" spans="1:12">
      <c r="G100" s="158"/>
      <c r="H100" s="1025"/>
      <c r="I100" s="1026"/>
      <c r="J100" s="158"/>
    </row>
  </sheetData>
  <mergeCells count="1">
    <mergeCell ref="A98:L98"/>
  </mergeCells>
  <printOptions horizontalCentered="1"/>
  <pageMargins left="0.70866141732283472" right="0.70866141732283472" top="0.62992125984251968" bottom="0.19685039370078741" header="0.43307086614173229" footer="0"/>
  <pageSetup paperSize="9" scale="73" firstPageNumber="43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N75"/>
  <sheetViews>
    <sheetView showGridLines="0" zoomScale="70" zoomScaleNormal="70" workbookViewId="0">
      <selection activeCell="P32" sqref="P32"/>
    </sheetView>
  </sheetViews>
  <sheetFormatPr defaultColWidth="5.140625" defaultRowHeight="15"/>
  <cols>
    <col min="1" max="1" width="5.140625" style="331" customWidth="1"/>
    <col min="2" max="2" width="2.5703125" style="331" customWidth="1"/>
    <col min="3" max="3" width="58.5703125" style="331" customWidth="1"/>
    <col min="4" max="4" width="19.85546875" style="331" customWidth="1"/>
    <col min="5" max="5" width="2.28515625" style="331" customWidth="1"/>
    <col min="6" max="7" width="20.85546875" style="331" customWidth="1"/>
    <col min="8" max="9" width="20.7109375" style="331" customWidth="1"/>
    <col min="10" max="10" width="5.85546875" style="331" customWidth="1"/>
    <col min="11" max="11" width="13.140625" style="331" bestFit="1" customWidth="1"/>
    <col min="12" max="13" width="12.5703125" style="331" customWidth="1"/>
    <col min="14" max="14" width="15.5703125" style="331" bestFit="1" customWidth="1"/>
    <col min="15" max="15" width="12.5703125" style="331" customWidth="1"/>
    <col min="16" max="16" width="15.5703125" style="331" bestFit="1" customWidth="1"/>
    <col min="17" max="17" width="12.5703125" style="331" customWidth="1"/>
    <col min="18" max="18" width="22.85546875" style="331" customWidth="1"/>
    <col min="19" max="247" width="12.5703125" style="331" customWidth="1"/>
    <col min="248" max="256" width="5.140625" style="331"/>
    <col min="257" max="257" width="5.140625" style="331" customWidth="1"/>
    <col min="258" max="258" width="2.5703125" style="331" customWidth="1"/>
    <col min="259" max="259" width="58.5703125" style="331" customWidth="1"/>
    <col min="260" max="260" width="19.85546875" style="331" customWidth="1"/>
    <col min="261" max="261" width="2.28515625" style="331" customWidth="1"/>
    <col min="262" max="263" width="20.85546875" style="331" customWidth="1"/>
    <col min="264" max="265" width="20.7109375" style="331" customWidth="1"/>
    <col min="266" max="266" width="5.85546875" style="331" customWidth="1"/>
    <col min="267" max="503" width="12.5703125" style="331" customWidth="1"/>
    <col min="504" max="512" width="5.140625" style="331"/>
    <col min="513" max="513" width="5.140625" style="331" customWidth="1"/>
    <col min="514" max="514" width="2.5703125" style="331" customWidth="1"/>
    <col min="515" max="515" width="58.5703125" style="331" customWidth="1"/>
    <col min="516" max="516" width="19.85546875" style="331" customWidth="1"/>
    <col min="517" max="517" width="2.28515625" style="331" customWidth="1"/>
    <col min="518" max="519" width="20.85546875" style="331" customWidth="1"/>
    <col min="520" max="521" width="20.7109375" style="331" customWidth="1"/>
    <col min="522" max="522" width="5.85546875" style="331" customWidth="1"/>
    <col min="523" max="759" width="12.5703125" style="331" customWidth="1"/>
    <col min="760" max="768" width="5.140625" style="331"/>
    <col min="769" max="769" width="5.140625" style="331" customWidth="1"/>
    <col min="770" max="770" width="2.5703125" style="331" customWidth="1"/>
    <col min="771" max="771" width="58.5703125" style="331" customWidth="1"/>
    <col min="772" max="772" width="19.85546875" style="331" customWidth="1"/>
    <col min="773" max="773" width="2.28515625" style="331" customWidth="1"/>
    <col min="774" max="775" width="20.85546875" style="331" customWidth="1"/>
    <col min="776" max="777" width="20.7109375" style="331" customWidth="1"/>
    <col min="778" max="778" width="5.85546875" style="331" customWidth="1"/>
    <col min="779" max="1015" width="12.5703125" style="331" customWidth="1"/>
    <col min="1016" max="1024" width="5.140625" style="331"/>
    <col min="1025" max="1025" width="5.140625" style="331" customWidth="1"/>
    <col min="1026" max="1026" width="2.5703125" style="331" customWidth="1"/>
    <col min="1027" max="1027" width="58.5703125" style="331" customWidth="1"/>
    <col min="1028" max="1028" width="19.85546875" style="331" customWidth="1"/>
    <col min="1029" max="1029" width="2.28515625" style="331" customWidth="1"/>
    <col min="1030" max="1031" width="20.85546875" style="331" customWidth="1"/>
    <col min="1032" max="1033" width="20.7109375" style="331" customWidth="1"/>
    <col min="1034" max="1034" width="5.85546875" style="331" customWidth="1"/>
    <col min="1035" max="1271" width="12.5703125" style="331" customWidth="1"/>
    <col min="1272" max="1280" width="5.140625" style="331"/>
    <col min="1281" max="1281" width="5.140625" style="331" customWidth="1"/>
    <col min="1282" max="1282" width="2.5703125" style="331" customWidth="1"/>
    <col min="1283" max="1283" width="58.5703125" style="331" customWidth="1"/>
    <col min="1284" max="1284" width="19.85546875" style="331" customWidth="1"/>
    <col min="1285" max="1285" width="2.28515625" style="331" customWidth="1"/>
    <col min="1286" max="1287" width="20.85546875" style="331" customWidth="1"/>
    <col min="1288" max="1289" width="20.7109375" style="331" customWidth="1"/>
    <col min="1290" max="1290" width="5.85546875" style="331" customWidth="1"/>
    <col min="1291" max="1527" width="12.5703125" style="331" customWidth="1"/>
    <col min="1528" max="1536" width="5.140625" style="331"/>
    <col min="1537" max="1537" width="5.140625" style="331" customWidth="1"/>
    <col min="1538" max="1538" width="2.5703125" style="331" customWidth="1"/>
    <col min="1539" max="1539" width="58.5703125" style="331" customWidth="1"/>
    <col min="1540" max="1540" width="19.85546875" style="331" customWidth="1"/>
    <col min="1541" max="1541" width="2.28515625" style="331" customWidth="1"/>
    <col min="1542" max="1543" width="20.85546875" style="331" customWidth="1"/>
    <col min="1544" max="1545" width="20.7109375" style="331" customWidth="1"/>
    <col min="1546" max="1546" width="5.85546875" style="331" customWidth="1"/>
    <col min="1547" max="1783" width="12.5703125" style="331" customWidth="1"/>
    <col min="1784" max="1792" width="5.140625" style="331"/>
    <col min="1793" max="1793" width="5.140625" style="331" customWidth="1"/>
    <col min="1794" max="1794" width="2.5703125" style="331" customWidth="1"/>
    <col min="1795" max="1795" width="58.5703125" style="331" customWidth="1"/>
    <col min="1796" max="1796" width="19.85546875" style="331" customWidth="1"/>
    <col min="1797" max="1797" width="2.28515625" style="331" customWidth="1"/>
    <col min="1798" max="1799" width="20.85546875" style="331" customWidth="1"/>
    <col min="1800" max="1801" width="20.7109375" style="331" customWidth="1"/>
    <col min="1802" max="1802" width="5.85546875" style="331" customWidth="1"/>
    <col min="1803" max="2039" width="12.5703125" style="331" customWidth="1"/>
    <col min="2040" max="2048" width="5.140625" style="331"/>
    <col min="2049" max="2049" width="5.140625" style="331" customWidth="1"/>
    <col min="2050" max="2050" width="2.5703125" style="331" customWidth="1"/>
    <col min="2051" max="2051" width="58.5703125" style="331" customWidth="1"/>
    <col min="2052" max="2052" width="19.85546875" style="331" customWidth="1"/>
    <col min="2053" max="2053" width="2.28515625" style="331" customWidth="1"/>
    <col min="2054" max="2055" width="20.85546875" style="331" customWidth="1"/>
    <col min="2056" max="2057" width="20.7109375" style="331" customWidth="1"/>
    <col min="2058" max="2058" width="5.85546875" style="331" customWidth="1"/>
    <col min="2059" max="2295" width="12.5703125" style="331" customWidth="1"/>
    <col min="2296" max="2304" width="5.140625" style="331"/>
    <col min="2305" max="2305" width="5.140625" style="331" customWidth="1"/>
    <col min="2306" max="2306" width="2.5703125" style="331" customWidth="1"/>
    <col min="2307" max="2307" width="58.5703125" style="331" customWidth="1"/>
    <col min="2308" max="2308" width="19.85546875" style="331" customWidth="1"/>
    <col min="2309" max="2309" width="2.28515625" style="331" customWidth="1"/>
    <col min="2310" max="2311" width="20.85546875" style="331" customWidth="1"/>
    <col min="2312" max="2313" width="20.7109375" style="331" customWidth="1"/>
    <col min="2314" max="2314" width="5.85546875" style="331" customWidth="1"/>
    <col min="2315" max="2551" width="12.5703125" style="331" customWidth="1"/>
    <col min="2552" max="2560" width="5.140625" style="331"/>
    <col min="2561" max="2561" width="5.140625" style="331" customWidth="1"/>
    <col min="2562" max="2562" width="2.5703125" style="331" customWidth="1"/>
    <col min="2563" max="2563" width="58.5703125" style="331" customWidth="1"/>
    <col min="2564" max="2564" width="19.85546875" style="331" customWidth="1"/>
    <col min="2565" max="2565" width="2.28515625" style="331" customWidth="1"/>
    <col min="2566" max="2567" width="20.85546875" style="331" customWidth="1"/>
    <col min="2568" max="2569" width="20.7109375" style="331" customWidth="1"/>
    <col min="2570" max="2570" width="5.85546875" style="331" customWidth="1"/>
    <col min="2571" max="2807" width="12.5703125" style="331" customWidth="1"/>
    <col min="2808" max="2816" width="5.140625" style="331"/>
    <col min="2817" max="2817" width="5.140625" style="331" customWidth="1"/>
    <col min="2818" max="2818" width="2.5703125" style="331" customWidth="1"/>
    <col min="2819" max="2819" width="58.5703125" style="331" customWidth="1"/>
    <col min="2820" max="2820" width="19.85546875" style="331" customWidth="1"/>
    <col min="2821" max="2821" width="2.28515625" style="331" customWidth="1"/>
    <col min="2822" max="2823" width="20.85546875" style="331" customWidth="1"/>
    <col min="2824" max="2825" width="20.7109375" style="331" customWidth="1"/>
    <col min="2826" max="2826" width="5.85546875" style="331" customWidth="1"/>
    <col min="2827" max="3063" width="12.5703125" style="331" customWidth="1"/>
    <col min="3064" max="3072" width="5.140625" style="331"/>
    <col min="3073" max="3073" width="5.140625" style="331" customWidth="1"/>
    <col min="3074" max="3074" width="2.5703125" style="331" customWidth="1"/>
    <col min="3075" max="3075" width="58.5703125" style="331" customWidth="1"/>
    <col min="3076" max="3076" width="19.85546875" style="331" customWidth="1"/>
    <col min="3077" max="3077" width="2.28515625" style="331" customWidth="1"/>
    <col min="3078" max="3079" width="20.85546875" style="331" customWidth="1"/>
    <col min="3080" max="3081" width="20.7109375" style="331" customWidth="1"/>
    <col min="3082" max="3082" width="5.85546875" style="331" customWidth="1"/>
    <col min="3083" max="3319" width="12.5703125" style="331" customWidth="1"/>
    <col min="3320" max="3328" width="5.140625" style="331"/>
    <col min="3329" max="3329" width="5.140625" style="331" customWidth="1"/>
    <col min="3330" max="3330" width="2.5703125" style="331" customWidth="1"/>
    <col min="3331" max="3331" width="58.5703125" style="331" customWidth="1"/>
    <col min="3332" max="3332" width="19.85546875" style="331" customWidth="1"/>
    <col min="3333" max="3333" width="2.28515625" style="331" customWidth="1"/>
    <col min="3334" max="3335" width="20.85546875" style="331" customWidth="1"/>
    <col min="3336" max="3337" width="20.7109375" style="331" customWidth="1"/>
    <col min="3338" max="3338" width="5.85546875" style="331" customWidth="1"/>
    <col min="3339" max="3575" width="12.5703125" style="331" customWidth="1"/>
    <col min="3576" max="3584" width="5.140625" style="331"/>
    <col min="3585" max="3585" width="5.140625" style="331" customWidth="1"/>
    <col min="3586" max="3586" width="2.5703125" style="331" customWidth="1"/>
    <col min="3587" max="3587" width="58.5703125" style="331" customWidth="1"/>
    <col min="3588" max="3588" width="19.85546875" style="331" customWidth="1"/>
    <col min="3589" max="3589" width="2.28515625" style="331" customWidth="1"/>
    <col min="3590" max="3591" width="20.85546875" style="331" customWidth="1"/>
    <col min="3592" max="3593" width="20.7109375" style="331" customWidth="1"/>
    <col min="3594" max="3594" width="5.85546875" style="331" customWidth="1"/>
    <col min="3595" max="3831" width="12.5703125" style="331" customWidth="1"/>
    <col min="3832" max="3840" width="5.140625" style="331"/>
    <col min="3841" max="3841" width="5.140625" style="331" customWidth="1"/>
    <col min="3842" max="3842" width="2.5703125" style="331" customWidth="1"/>
    <col min="3843" max="3843" width="58.5703125" style="331" customWidth="1"/>
    <col min="3844" max="3844" width="19.85546875" style="331" customWidth="1"/>
    <col min="3845" max="3845" width="2.28515625" style="331" customWidth="1"/>
    <col min="3846" max="3847" width="20.85546875" style="331" customWidth="1"/>
    <col min="3848" max="3849" width="20.7109375" style="331" customWidth="1"/>
    <col min="3850" max="3850" width="5.85546875" style="331" customWidth="1"/>
    <col min="3851" max="4087" width="12.5703125" style="331" customWidth="1"/>
    <col min="4088" max="4096" width="5.140625" style="331"/>
    <col min="4097" max="4097" width="5.140625" style="331" customWidth="1"/>
    <col min="4098" max="4098" width="2.5703125" style="331" customWidth="1"/>
    <col min="4099" max="4099" width="58.5703125" style="331" customWidth="1"/>
    <col min="4100" max="4100" width="19.85546875" style="331" customWidth="1"/>
    <col min="4101" max="4101" width="2.28515625" style="331" customWidth="1"/>
    <col min="4102" max="4103" width="20.85546875" style="331" customWidth="1"/>
    <col min="4104" max="4105" width="20.7109375" style="331" customWidth="1"/>
    <col min="4106" max="4106" width="5.85546875" style="331" customWidth="1"/>
    <col min="4107" max="4343" width="12.5703125" style="331" customWidth="1"/>
    <col min="4344" max="4352" width="5.140625" style="331"/>
    <col min="4353" max="4353" width="5.140625" style="331" customWidth="1"/>
    <col min="4354" max="4354" width="2.5703125" style="331" customWidth="1"/>
    <col min="4355" max="4355" width="58.5703125" style="331" customWidth="1"/>
    <col min="4356" max="4356" width="19.85546875" style="331" customWidth="1"/>
    <col min="4357" max="4357" width="2.28515625" style="331" customWidth="1"/>
    <col min="4358" max="4359" width="20.85546875" style="331" customWidth="1"/>
    <col min="4360" max="4361" width="20.7109375" style="331" customWidth="1"/>
    <col min="4362" max="4362" width="5.85546875" style="331" customWidth="1"/>
    <col min="4363" max="4599" width="12.5703125" style="331" customWidth="1"/>
    <col min="4600" max="4608" width="5.140625" style="331"/>
    <col min="4609" max="4609" width="5.140625" style="331" customWidth="1"/>
    <col min="4610" max="4610" width="2.5703125" style="331" customWidth="1"/>
    <col min="4611" max="4611" width="58.5703125" style="331" customWidth="1"/>
    <col min="4612" max="4612" width="19.85546875" style="331" customWidth="1"/>
    <col min="4613" max="4613" width="2.28515625" style="331" customWidth="1"/>
    <col min="4614" max="4615" width="20.85546875" style="331" customWidth="1"/>
    <col min="4616" max="4617" width="20.7109375" style="331" customWidth="1"/>
    <col min="4618" max="4618" width="5.85546875" style="331" customWidth="1"/>
    <col min="4619" max="4855" width="12.5703125" style="331" customWidth="1"/>
    <col min="4856" max="4864" width="5.140625" style="331"/>
    <col min="4865" max="4865" width="5.140625" style="331" customWidth="1"/>
    <col min="4866" max="4866" width="2.5703125" style="331" customWidth="1"/>
    <col min="4867" max="4867" width="58.5703125" style="331" customWidth="1"/>
    <col min="4868" max="4868" width="19.85546875" style="331" customWidth="1"/>
    <col min="4869" max="4869" width="2.28515625" style="331" customWidth="1"/>
    <col min="4870" max="4871" width="20.85546875" style="331" customWidth="1"/>
    <col min="4872" max="4873" width="20.7109375" style="331" customWidth="1"/>
    <col min="4874" max="4874" width="5.85546875" style="331" customWidth="1"/>
    <col min="4875" max="5111" width="12.5703125" style="331" customWidth="1"/>
    <col min="5112" max="5120" width="5.140625" style="331"/>
    <col min="5121" max="5121" width="5.140625" style="331" customWidth="1"/>
    <col min="5122" max="5122" width="2.5703125" style="331" customWidth="1"/>
    <col min="5123" max="5123" width="58.5703125" style="331" customWidth="1"/>
    <col min="5124" max="5124" width="19.85546875" style="331" customWidth="1"/>
    <col min="5125" max="5125" width="2.28515625" style="331" customWidth="1"/>
    <col min="5126" max="5127" width="20.85546875" style="331" customWidth="1"/>
    <col min="5128" max="5129" width="20.7109375" style="331" customWidth="1"/>
    <col min="5130" max="5130" width="5.85546875" style="331" customWidth="1"/>
    <col min="5131" max="5367" width="12.5703125" style="331" customWidth="1"/>
    <col min="5368" max="5376" width="5.140625" style="331"/>
    <col min="5377" max="5377" width="5.140625" style="331" customWidth="1"/>
    <col min="5378" max="5378" width="2.5703125" style="331" customWidth="1"/>
    <col min="5379" max="5379" width="58.5703125" style="331" customWidth="1"/>
    <col min="5380" max="5380" width="19.85546875" style="331" customWidth="1"/>
    <col min="5381" max="5381" width="2.28515625" style="331" customWidth="1"/>
    <col min="5382" max="5383" width="20.85546875" style="331" customWidth="1"/>
    <col min="5384" max="5385" width="20.7109375" style="331" customWidth="1"/>
    <col min="5386" max="5386" width="5.85546875" style="331" customWidth="1"/>
    <col min="5387" max="5623" width="12.5703125" style="331" customWidth="1"/>
    <col min="5624" max="5632" width="5.140625" style="331"/>
    <col min="5633" max="5633" width="5.140625" style="331" customWidth="1"/>
    <col min="5634" max="5634" width="2.5703125" style="331" customWidth="1"/>
    <col min="5635" max="5635" width="58.5703125" style="331" customWidth="1"/>
    <col min="5636" max="5636" width="19.85546875" style="331" customWidth="1"/>
    <col min="5637" max="5637" width="2.28515625" style="331" customWidth="1"/>
    <col min="5638" max="5639" width="20.85546875" style="331" customWidth="1"/>
    <col min="5640" max="5641" width="20.7109375" style="331" customWidth="1"/>
    <col min="5642" max="5642" width="5.85546875" style="331" customWidth="1"/>
    <col min="5643" max="5879" width="12.5703125" style="331" customWidth="1"/>
    <col min="5880" max="5888" width="5.140625" style="331"/>
    <col min="5889" max="5889" width="5.140625" style="331" customWidth="1"/>
    <col min="5890" max="5890" width="2.5703125" style="331" customWidth="1"/>
    <col min="5891" max="5891" width="58.5703125" style="331" customWidth="1"/>
    <col min="5892" max="5892" width="19.85546875" style="331" customWidth="1"/>
    <col min="5893" max="5893" width="2.28515625" style="331" customWidth="1"/>
    <col min="5894" max="5895" width="20.85546875" style="331" customWidth="1"/>
    <col min="5896" max="5897" width="20.7109375" style="331" customWidth="1"/>
    <col min="5898" max="5898" width="5.85546875" style="331" customWidth="1"/>
    <col min="5899" max="6135" width="12.5703125" style="331" customWidth="1"/>
    <col min="6136" max="6144" width="5.140625" style="331"/>
    <col min="6145" max="6145" width="5.140625" style="331" customWidth="1"/>
    <col min="6146" max="6146" width="2.5703125" style="331" customWidth="1"/>
    <col min="6147" max="6147" width="58.5703125" style="331" customWidth="1"/>
    <col min="6148" max="6148" width="19.85546875" style="331" customWidth="1"/>
    <col min="6149" max="6149" width="2.28515625" style="331" customWidth="1"/>
    <col min="6150" max="6151" width="20.85546875" style="331" customWidth="1"/>
    <col min="6152" max="6153" width="20.7109375" style="331" customWidth="1"/>
    <col min="6154" max="6154" width="5.85546875" style="331" customWidth="1"/>
    <col min="6155" max="6391" width="12.5703125" style="331" customWidth="1"/>
    <col min="6392" max="6400" width="5.140625" style="331"/>
    <col min="6401" max="6401" width="5.140625" style="331" customWidth="1"/>
    <col min="6402" max="6402" width="2.5703125" style="331" customWidth="1"/>
    <col min="6403" max="6403" width="58.5703125" style="331" customWidth="1"/>
    <col min="6404" max="6404" width="19.85546875" style="331" customWidth="1"/>
    <col min="6405" max="6405" width="2.28515625" style="331" customWidth="1"/>
    <col min="6406" max="6407" width="20.85546875" style="331" customWidth="1"/>
    <col min="6408" max="6409" width="20.7109375" style="331" customWidth="1"/>
    <col min="6410" max="6410" width="5.85546875" style="331" customWidth="1"/>
    <col min="6411" max="6647" width="12.5703125" style="331" customWidth="1"/>
    <col min="6648" max="6656" width="5.140625" style="331"/>
    <col min="6657" max="6657" width="5.140625" style="331" customWidth="1"/>
    <col min="6658" max="6658" width="2.5703125" style="331" customWidth="1"/>
    <col min="6659" max="6659" width="58.5703125" style="331" customWidth="1"/>
    <col min="6660" max="6660" width="19.85546875" style="331" customWidth="1"/>
    <col min="6661" max="6661" width="2.28515625" style="331" customWidth="1"/>
    <col min="6662" max="6663" width="20.85546875" style="331" customWidth="1"/>
    <col min="6664" max="6665" width="20.7109375" style="331" customWidth="1"/>
    <col min="6666" max="6666" width="5.85546875" style="331" customWidth="1"/>
    <col min="6667" max="6903" width="12.5703125" style="331" customWidth="1"/>
    <col min="6904" max="6912" width="5.140625" style="331"/>
    <col min="6913" max="6913" width="5.140625" style="331" customWidth="1"/>
    <col min="6914" max="6914" width="2.5703125" style="331" customWidth="1"/>
    <col min="6915" max="6915" width="58.5703125" style="331" customWidth="1"/>
    <col min="6916" max="6916" width="19.85546875" style="331" customWidth="1"/>
    <col min="6917" max="6917" width="2.28515625" style="331" customWidth="1"/>
    <col min="6918" max="6919" width="20.85546875" style="331" customWidth="1"/>
    <col min="6920" max="6921" width="20.7109375" style="331" customWidth="1"/>
    <col min="6922" max="6922" width="5.85546875" style="331" customWidth="1"/>
    <col min="6923" max="7159" width="12.5703125" style="331" customWidth="1"/>
    <col min="7160" max="7168" width="5.140625" style="331"/>
    <col min="7169" max="7169" width="5.140625" style="331" customWidth="1"/>
    <col min="7170" max="7170" width="2.5703125" style="331" customWidth="1"/>
    <col min="7171" max="7171" width="58.5703125" style="331" customWidth="1"/>
    <col min="7172" max="7172" width="19.85546875" style="331" customWidth="1"/>
    <col min="7173" max="7173" width="2.28515625" style="331" customWidth="1"/>
    <col min="7174" max="7175" width="20.85546875" style="331" customWidth="1"/>
    <col min="7176" max="7177" width="20.7109375" style="331" customWidth="1"/>
    <col min="7178" max="7178" width="5.85546875" style="331" customWidth="1"/>
    <col min="7179" max="7415" width="12.5703125" style="331" customWidth="1"/>
    <col min="7416" max="7424" width="5.140625" style="331"/>
    <col min="7425" max="7425" width="5.140625" style="331" customWidth="1"/>
    <col min="7426" max="7426" width="2.5703125" style="331" customWidth="1"/>
    <col min="7427" max="7427" width="58.5703125" style="331" customWidth="1"/>
    <col min="7428" max="7428" width="19.85546875" style="331" customWidth="1"/>
    <col min="7429" max="7429" width="2.28515625" style="331" customWidth="1"/>
    <col min="7430" max="7431" width="20.85546875" style="331" customWidth="1"/>
    <col min="7432" max="7433" width="20.7109375" style="331" customWidth="1"/>
    <col min="7434" max="7434" width="5.85546875" style="331" customWidth="1"/>
    <col min="7435" max="7671" width="12.5703125" style="331" customWidth="1"/>
    <col min="7672" max="7680" width="5.140625" style="331"/>
    <col min="7681" max="7681" width="5.140625" style="331" customWidth="1"/>
    <col min="7682" max="7682" width="2.5703125" style="331" customWidth="1"/>
    <col min="7683" max="7683" width="58.5703125" style="331" customWidth="1"/>
    <col min="7684" max="7684" width="19.85546875" style="331" customWidth="1"/>
    <col min="7685" max="7685" width="2.28515625" style="331" customWidth="1"/>
    <col min="7686" max="7687" width="20.85546875" style="331" customWidth="1"/>
    <col min="7688" max="7689" width="20.7109375" style="331" customWidth="1"/>
    <col min="7690" max="7690" width="5.85546875" style="331" customWidth="1"/>
    <col min="7691" max="7927" width="12.5703125" style="331" customWidth="1"/>
    <col min="7928" max="7936" width="5.140625" style="331"/>
    <col min="7937" max="7937" width="5.140625" style="331" customWidth="1"/>
    <col min="7938" max="7938" width="2.5703125" style="331" customWidth="1"/>
    <col min="7939" max="7939" width="58.5703125" style="331" customWidth="1"/>
    <col min="7940" max="7940" width="19.85546875" style="331" customWidth="1"/>
    <col min="7941" max="7941" width="2.28515625" style="331" customWidth="1"/>
    <col min="7942" max="7943" width="20.85546875" style="331" customWidth="1"/>
    <col min="7944" max="7945" width="20.7109375" style="331" customWidth="1"/>
    <col min="7946" max="7946" width="5.85546875" style="331" customWidth="1"/>
    <col min="7947" max="8183" width="12.5703125" style="331" customWidth="1"/>
    <col min="8184" max="8192" width="5.140625" style="331"/>
    <col min="8193" max="8193" width="5.140625" style="331" customWidth="1"/>
    <col min="8194" max="8194" width="2.5703125" style="331" customWidth="1"/>
    <col min="8195" max="8195" width="58.5703125" style="331" customWidth="1"/>
    <col min="8196" max="8196" width="19.85546875" style="331" customWidth="1"/>
    <col min="8197" max="8197" width="2.28515625" style="331" customWidth="1"/>
    <col min="8198" max="8199" width="20.85546875" style="331" customWidth="1"/>
    <col min="8200" max="8201" width="20.7109375" style="331" customWidth="1"/>
    <col min="8202" max="8202" width="5.85546875" style="331" customWidth="1"/>
    <col min="8203" max="8439" width="12.5703125" style="331" customWidth="1"/>
    <col min="8440" max="8448" width="5.140625" style="331"/>
    <col min="8449" max="8449" width="5.140625" style="331" customWidth="1"/>
    <col min="8450" max="8450" width="2.5703125" style="331" customWidth="1"/>
    <col min="8451" max="8451" width="58.5703125" style="331" customWidth="1"/>
    <col min="8452" max="8452" width="19.85546875" style="331" customWidth="1"/>
    <col min="8453" max="8453" width="2.28515625" style="331" customWidth="1"/>
    <col min="8454" max="8455" width="20.85546875" style="331" customWidth="1"/>
    <col min="8456" max="8457" width="20.7109375" style="331" customWidth="1"/>
    <col min="8458" max="8458" width="5.85546875" style="331" customWidth="1"/>
    <col min="8459" max="8695" width="12.5703125" style="331" customWidth="1"/>
    <col min="8696" max="8704" width="5.140625" style="331"/>
    <col min="8705" max="8705" width="5.140625" style="331" customWidth="1"/>
    <col min="8706" max="8706" width="2.5703125" style="331" customWidth="1"/>
    <col min="8707" max="8707" width="58.5703125" style="331" customWidth="1"/>
    <col min="8708" max="8708" width="19.85546875" style="331" customWidth="1"/>
    <col min="8709" max="8709" width="2.28515625" style="331" customWidth="1"/>
    <col min="8710" max="8711" width="20.85546875" style="331" customWidth="1"/>
    <col min="8712" max="8713" width="20.7109375" style="331" customWidth="1"/>
    <col min="8714" max="8714" width="5.85546875" style="331" customWidth="1"/>
    <col min="8715" max="8951" width="12.5703125" style="331" customWidth="1"/>
    <col min="8952" max="8960" width="5.140625" style="331"/>
    <col min="8961" max="8961" width="5.140625" style="331" customWidth="1"/>
    <col min="8962" max="8962" width="2.5703125" style="331" customWidth="1"/>
    <col min="8963" max="8963" width="58.5703125" style="331" customWidth="1"/>
    <col min="8964" max="8964" width="19.85546875" style="331" customWidth="1"/>
    <col min="8965" max="8965" width="2.28515625" style="331" customWidth="1"/>
    <col min="8966" max="8967" width="20.85546875" style="331" customWidth="1"/>
    <col min="8968" max="8969" width="20.7109375" style="331" customWidth="1"/>
    <col min="8970" max="8970" width="5.85546875" style="331" customWidth="1"/>
    <col min="8971" max="9207" width="12.5703125" style="331" customWidth="1"/>
    <col min="9208" max="9216" width="5.140625" style="331"/>
    <col min="9217" max="9217" width="5.140625" style="331" customWidth="1"/>
    <col min="9218" max="9218" width="2.5703125" style="331" customWidth="1"/>
    <col min="9219" max="9219" width="58.5703125" style="331" customWidth="1"/>
    <col min="9220" max="9220" width="19.85546875" style="331" customWidth="1"/>
    <col min="9221" max="9221" width="2.28515625" style="331" customWidth="1"/>
    <col min="9222" max="9223" width="20.85546875" style="331" customWidth="1"/>
    <col min="9224" max="9225" width="20.7109375" style="331" customWidth="1"/>
    <col min="9226" max="9226" width="5.85546875" style="331" customWidth="1"/>
    <col min="9227" max="9463" width="12.5703125" style="331" customWidth="1"/>
    <col min="9464" max="9472" width="5.140625" style="331"/>
    <col min="9473" max="9473" width="5.140625" style="331" customWidth="1"/>
    <col min="9474" max="9474" width="2.5703125" style="331" customWidth="1"/>
    <col min="9475" max="9475" width="58.5703125" style="331" customWidth="1"/>
    <col min="9476" max="9476" width="19.85546875" style="331" customWidth="1"/>
    <col min="9477" max="9477" width="2.28515625" style="331" customWidth="1"/>
    <col min="9478" max="9479" width="20.85546875" style="331" customWidth="1"/>
    <col min="9480" max="9481" width="20.7109375" style="331" customWidth="1"/>
    <col min="9482" max="9482" width="5.85546875" style="331" customWidth="1"/>
    <col min="9483" max="9719" width="12.5703125" style="331" customWidth="1"/>
    <col min="9720" max="9728" width="5.140625" style="331"/>
    <col min="9729" max="9729" width="5.140625" style="331" customWidth="1"/>
    <col min="9730" max="9730" width="2.5703125" style="331" customWidth="1"/>
    <col min="9731" max="9731" width="58.5703125" style="331" customWidth="1"/>
    <col min="9732" max="9732" width="19.85546875" style="331" customWidth="1"/>
    <col min="9733" max="9733" width="2.28515625" style="331" customWidth="1"/>
    <col min="9734" max="9735" width="20.85546875" style="331" customWidth="1"/>
    <col min="9736" max="9737" width="20.7109375" style="331" customWidth="1"/>
    <col min="9738" max="9738" width="5.85546875" style="331" customWidth="1"/>
    <col min="9739" max="9975" width="12.5703125" style="331" customWidth="1"/>
    <col min="9976" max="9984" width="5.140625" style="331"/>
    <col min="9985" max="9985" width="5.140625" style="331" customWidth="1"/>
    <col min="9986" max="9986" width="2.5703125" style="331" customWidth="1"/>
    <col min="9987" max="9987" width="58.5703125" style="331" customWidth="1"/>
    <col min="9988" max="9988" width="19.85546875" style="331" customWidth="1"/>
    <col min="9989" max="9989" width="2.28515625" style="331" customWidth="1"/>
    <col min="9990" max="9991" width="20.85546875" style="331" customWidth="1"/>
    <col min="9992" max="9993" width="20.7109375" style="331" customWidth="1"/>
    <col min="9994" max="9994" width="5.85546875" style="331" customWidth="1"/>
    <col min="9995" max="10231" width="12.5703125" style="331" customWidth="1"/>
    <col min="10232" max="10240" width="5.140625" style="331"/>
    <col min="10241" max="10241" width="5.140625" style="331" customWidth="1"/>
    <col min="10242" max="10242" width="2.5703125" style="331" customWidth="1"/>
    <col min="10243" max="10243" width="58.5703125" style="331" customWidth="1"/>
    <col min="10244" max="10244" width="19.85546875" style="331" customWidth="1"/>
    <col min="10245" max="10245" width="2.28515625" style="331" customWidth="1"/>
    <col min="10246" max="10247" width="20.85546875" style="331" customWidth="1"/>
    <col min="10248" max="10249" width="20.7109375" style="331" customWidth="1"/>
    <col min="10250" max="10250" width="5.85546875" style="331" customWidth="1"/>
    <col min="10251" max="10487" width="12.5703125" style="331" customWidth="1"/>
    <col min="10488" max="10496" width="5.140625" style="331"/>
    <col min="10497" max="10497" width="5.140625" style="331" customWidth="1"/>
    <col min="10498" max="10498" width="2.5703125" style="331" customWidth="1"/>
    <col min="10499" max="10499" width="58.5703125" style="331" customWidth="1"/>
    <col min="10500" max="10500" width="19.85546875" style="331" customWidth="1"/>
    <col min="10501" max="10501" width="2.28515625" style="331" customWidth="1"/>
    <col min="10502" max="10503" width="20.85546875" style="331" customWidth="1"/>
    <col min="10504" max="10505" width="20.7109375" style="331" customWidth="1"/>
    <col min="10506" max="10506" width="5.85546875" style="331" customWidth="1"/>
    <col min="10507" max="10743" width="12.5703125" style="331" customWidth="1"/>
    <col min="10744" max="10752" width="5.140625" style="331"/>
    <col min="10753" max="10753" width="5.140625" style="331" customWidth="1"/>
    <col min="10754" max="10754" width="2.5703125" style="331" customWidth="1"/>
    <col min="10755" max="10755" width="58.5703125" style="331" customWidth="1"/>
    <col min="10756" max="10756" width="19.85546875" style="331" customWidth="1"/>
    <col min="10757" max="10757" width="2.28515625" style="331" customWidth="1"/>
    <col min="10758" max="10759" width="20.85546875" style="331" customWidth="1"/>
    <col min="10760" max="10761" width="20.7109375" style="331" customWidth="1"/>
    <col min="10762" max="10762" width="5.85546875" style="331" customWidth="1"/>
    <col min="10763" max="10999" width="12.5703125" style="331" customWidth="1"/>
    <col min="11000" max="11008" width="5.140625" style="331"/>
    <col min="11009" max="11009" width="5.140625" style="331" customWidth="1"/>
    <col min="11010" max="11010" width="2.5703125" style="331" customWidth="1"/>
    <col min="11011" max="11011" width="58.5703125" style="331" customWidth="1"/>
    <col min="11012" max="11012" width="19.85546875" style="331" customWidth="1"/>
    <col min="11013" max="11013" width="2.28515625" style="331" customWidth="1"/>
    <col min="11014" max="11015" width="20.85546875" style="331" customWidth="1"/>
    <col min="11016" max="11017" width="20.7109375" style="331" customWidth="1"/>
    <col min="11018" max="11018" width="5.85546875" style="331" customWidth="1"/>
    <col min="11019" max="11255" width="12.5703125" style="331" customWidth="1"/>
    <col min="11256" max="11264" width="5.140625" style="331"/>
    <col min="11265" max="11265" width="5.140625" style="331" customWidth="1"/>
    <col min="11266" max="11266" width="2.5703125" style="331" customWidth="1"/>
    <col min="11267" max="11267" width="58.5703125" style="331" customWidth="1"/>
    <col min="11268" max="11268" width="19.85546875" style="331" customWidth="1"/>
    <col min="11269" max="11269" width="2.28515625" style="331" customWidth="1"/>
    <col min="11270" max="11271" width="20.85546875" style="331" customWidth="1"/>
    <col min="11272" max="11273" width="20.7109375" style="331" customWidth="1"/>
    <col min="11274" max="11274" width="5.85546875" style="331" customWidth="1"/>
    <col min="11275" max="11511" width="12.5703125" style="331" customWidth="1"/>
    <col min="11512" max="11520" width="5.140625" style="331"/>
    <col min="11521" max="11521" width="5.140625" style="331" customWidth="1"/>
    <col min="11522" max="11522" width="2.5703125" style="331" customWidth="1"/>
    <col min="11523" max="11523" width="58.5703125" style="331" customWidth="1"/>
    <col min="11524" max="11524" width="19.85546875" style="331" customWidth="1"/>
    <col min="11525" max="11525" width="2.28515625" style="331" customWidth="1"/>
    <col min="11526" max="11527" width="20.85546875" style="331" customWidth="1"/>
    <col min="11528" max="11529" width="20.7109375" style="331" customWidth="1"/>
    <col min="11530" max="11530" width="5.85546875" style="331" customWidth="1"/>
    <col min="11531" max="11767" width="12.5703125" style="331" customWidth="1"/>
    <col min="11768" max="11776" width="5.140625" style="331"/>
    <col min="11777" max="11777" width="5.140625" style="331" customWidth="1"/>
    <col min="11778" max="11778" width="2.5703125" style="331" customWidth="1"/>
    <col min="11779" max="11779" width="58.5703125" style="331" customWidth="1"/>
    <col min="11780" max="11780" width="19.85546875" style="331" customWidth="1"/>
    <col min="11781" max="11781" width="2.28515625" style="331" customWidth="1"/>
    <col min="11782" max="11783" width="20.85546875" style="331" customWidth="1"/>
    <col min="11784" max="11785" width="20.7109375" style="331" customWidth="1"/>
    <col min="11786" max="11786" width="5.85546875" style="331" customWidth="1"/>
    <col min="11787" max="12023" width="12.5703125" style="331" customWidth="1"/>
    <col min="12024" max="12032" width="5.140625" style="331"/>
    <col min="12033" max="12033" width="5.140625" style="331" customWidth="1"/>
    <col min="12034" max="12034" width="2.5703125" style="331" customWidth="1"/>
    <col min="12035" max="12035" width="58.5703125" style="331" customWidth="1"/>
    <col min="12036" max="12036" width="19.85546875" style="331" customWidth="1"/>
    <col min="12037" max="12037" width="2.28515625" style="331" customWidth="1"/>
    <col min="12038" max="12039" width="20.85546875" style="331" customWidth="1"/>
    <col min="12040" max="12041" width="20.7109375" style="331" customWidth="1"/>
    <col min="12042" max="12042" width="5.85546875" style="331" customWidth="1"/>
    <col min="12043" max="12279" width="12.5703125" style="331" customWidth="1"/>
    <col min="12280" max="12288" width="5.140625" style="331"/>
    <col min="12289" max="12289" width="5.140625" style="331" customWidth="1"/>
    <col min="12290" max="12290" width="2.5703125" style="331" customWidth="1"/>
    <col min="12291" max="12291" width="58.5703125" style="331" customWidth="1"/>
    <col min="12292" max="12292" width="19.85546875" style="331" customWidth="1"/>
    <col min="12293" max="12293" width="2.28515625" style="331" customWidth="1"/>
    <col min="12294" max="12295" width="20.85546875" style="331" customWidth="1"/>
    <col min="12296" max="12297" width="20.7109375" style="331" customWidth="1"/>
    <col min="12298" max="12298" width="5.85546875" style="331" customWidth="1"/>
    <col min="12299" max="12535" width="12.5703125" style="331" customWidth="1"/>
    <col min="12536" max="12544" width="5.140625" style="331"/>
    <col min="12545" max="12545" width="5.140625" style="331" customWidth="1"/>
    <col min="12546" max="12546" width="2.5703125" style="331" customWidth="1"/>
    <col min="12547" max="12547" width="58.5703125" style="331" customWidth="1"/>
    <col min="12548" max="12548" width="19.85546875" style="331" customWidth="1"/>
    <col min="12549" max="12549" width="2.28515625" style="331" customWidth="1"/>
    <col min="12550" max="12551" width="20.85546875" style="331" customWidth="1"/>
    <col min="12552" max="12553" width="20.7109375" style="331" customWidth="1"/>
    <col min="12554" max="12554" width="5.85546875" style="331" customWidth="1"/>
    <col min="12555" max="12791" width="12.5703125" style="331" customWidth="1"/>
    <col min="12792" max="12800" width="5.140625" style="331"/>
    <col min="12801" max="12801" width="5.140625" style="331" customWidth="1"/>
    <col min="12802" max="12802" width="2.5703125" style="331" customWidth="1"/>
    <col min="12803" max="12803" width="58.5703125" style="331" customWidth="1"/>
    <col min="12804" max="12804" width="19.85546875" style="331" customWidth="1"/>
    <col min="12805" max="12805" width="2.28515625" style="331" customWidth="1"/>
    <col min="12806" max="12807" width="20.85546875" style="331" customWidth="1"/>
    <col min="12808" max="12809" width="20.7109375" style="331" customWidth="1"/>
    <col min="12810" max="12810" width="5.85546875" style="331" customWidth="1"/>
    <col min="12811" max="13047" width="12.5703125" style="331" customWidth="1"/>
    <col min="13048" max="13056" width="5.140625" style="331"/>
    <col min="13057" max="13057" width="5.140625" style="331" customWidth="1"/>
    <col min="13058" max="13058" width="2.5703125" style="331" customWidth="1"/>
    <col min="13059" max="13059" width="58.5703125" style="331" customWidth="1"/>
    <col min="13060" max="13060" width="19.85546875" style="331" customWidth="1"/>
    <col min="13061" max="13061" width="2.28515625" style="331" customWidth="1"/>
    <col min="13062" max="13063" width="20.85546875" style="331" customWidth="1"/>
    <col min="13064" max="13065" width="20.7109375" style="331" customWidth="1"/>
    <col min="13066" max="13066" width="5.85546875" style="331" customWidth="1"/>
    <col min="13067" max="13303" width="12.5703125" style="331" customWidth="1"/>
    <col min="13304" max="13312" width="5.140625" style="331"/>
    <col min="13313" max="13313" width="5.140625" style="331" customWidth="1"/>
    <col min="13314" max="13314" width="2.5703125" style="331" customWidth="1"/>
    <col min="13315" max="13315" width="58.5703125" style="331" customWidth="1"/>
    <col min="13316" max="13316" width="19.85546875" style="331" customWidth="1"/>
    <col min="13317" max="13317" width="2.28515625" style="331" customWidth="1"/>
    <col min="13318" max="13319" width="20.85546875" style="331" customWidth="1"/>
    <col min="13320" max="13321" width="20.7109375" style="331" customWidth="1"/>
    <col min="13322" max="13322" width="5.85546875" style="331" customWidth="1"/>
    <col min="13323" max="13559" width="12.5703125" style="331" customWidth="1"/>
    <col min="13560" max="13568" width="5.140625" style="331"/>
    <col min="13569" max="13569" width="5.140625" style="331" customWidth="1"/>
    <col min="13570" max="13570" width="2.5703125" style="331" customWidth="1"/>
    <col min="13571" max="13571" width="58.5703125" style="331" customWidth="1"/>
    <col min="13572" max="13572" width="19.85546875" style="331" customWidth="1"/>
    <col min="13573" max="13573" width="2.28515625" style="331" customWidth="1"/>
    <col min="13574" max="13575" width="20.85546875" style="331" customWidth="1"/>
    <col min="13576" max="13577" width="20.7109375" style="331" customWidth="1"/>
    <col min="13578" max="13578" width="5.85546875" style="331" customWidth="1"/>
    <col min="13579" max="13815" width="12.5703125" style="331" customWidth="1"/>
    <col min="13816" max="13824" width="5.140625" style="331"/>
    <col min="13825" max="13825" width="5.140625" style="331" customWidth="1"/>
    <col min="13826" max="13826" width="2.5703125" style="331" customWidth="1"/>
    <col min="13827" max="13827" width="58.5703125" style="331" customWidth="1"/>
    <col min="13828" max="13828" width="19.85546875" style="331" customWidth="1"/>
    <col min="13829" max="13829" width="2.28515625" style="331" customWidth="1"/>
    <col min="13830" max="13831" width="20.85546875" style="331" customWidth="1"/>
    <col min="13832" max="13833" width="20.7109375" style="331" customWidth="1"/>
    <col min="13834" max="13834" width="5.85546875" style="331" customWidth="1"/>
    <col min="13835" max="14071" width="12.5703125" style="331" customWidth="1"/>
    <col min="14072" max="14080" width="5.140625" style="331"/>
    <col min="14081" max="14081" width="5.140625" style="331" customWidth="1"/>
    <col min="14082" max="14082" width="2.5703125" style="331" customWidth="1"/>
    <col min="14083" max="14083" width="58.5703125" style="331" customWidth="1"/>
    <col min="14084" max="14084" width="19.85546875" style="331" customWidth="1"/>
    <col min="14085" max="14085" width="2.28515625" style="331" customWidth="1"/>
    <col min="14086" max="14087" width="20.85546875" style="331" customWidth="1"/>
    <col min="14088" max="14089" width="20.7109375" style="331" customWidth="1"/>
    <col min="14090" max="14090" width="5.85546875" style="331" customWidth="1"/>
    <col min="14091" max="14327" width="12.5703125" style="331" customWidth="1"/>
    <col min="14328" max="14336" width="5.140625" style="331"/>
    <col min="14337" max="14337" width="5.140625" style="331" customWidth="1"/>
    <col min="14338" max="14338" width="2.5703125" style="331" customWidth="1"/>
    <col min="14339" max="14339" width="58.5703125" style="331" customWidth="1"/>
    <col min="14340" max="14340" width="19.85546875" style="331" customWidth="1"/>
    <col min="14341" max="14341" width="2.28515625" style="331" customWidth="1"/>
    <col min="14342" max="14343" width="20.85546875" style="331" customWidth="1"/>
    <col min="14344" max="14345" width="20.7109375" style="331" customWidth="1"/>
    <col min="14346" max="14346" width="5.85546875" style="331" customWidth="1"/>
    <col min="14347" max="14583" width="12.5703125" style="331" customWidth="1"/>
    <col min="14584" max="14592" width="5.140625" style="331"/>
    <col min="14593" max="14593" width="5.140625" style="331" customWidth="1"/>
    <col min="14594" max="14594" width="2.5703125" style="331" customWidth="1"/>
    <col min="14595" max="14595" width="58.5703125" style="331" customWidth="1"/>
    <col min="14596" max="14596" width="19.85546875" style="331" customWidth="1"/>
    <col min="14597" max="14597" width="2.28515625" style="331" customWidth="1"/>
    <col min="14598" max="14599" width="20.85546875" style="331" customWidth="1"/>
    <col min="14600" max="14601" width="20.7109375" style="331" customWidth="1"/>
    <col min="14602" max="14602" width="5.85546875" style="331" customWidth="1"/>
    <col min="14603" max="14839" width="12.5703125" style="331" customWidth="1"/>
    <col min="14840" max="14848" width="5.140625" style="331"/>
    <col min="14849" max="14849" width="5.140625" style="331" customWidth="1"/>
    <col min="14850" max="14850" width="2.5703125" style="331" customWidth="1"/>
    <col min="14851" max="14851" width="58.5703125" style="331" customWidth="1"/>
    <col min="14852" max="14852" width="19.85546875" style="331" customWidth="1"/>
    <col min="14853" max="14853" width="2.28515625" style="331" customWidth="1"/>
    <col min="14854" max="14855" width="20.85546875" style="331" customWidth="1"/>
    <col min="14856" max="14857" width="20.7109375" style="331" customWidth="1"/>
    <col min="14858" max="14858" width="5.85546875" style="331" customWidth="1"/>
    <col min="14859" max="15095" width="12.5703125" style="331" customWidth="1"/>
    <col min="15096" max="15104" width="5.140625" style="331"/>
    <col min="15105" max="15105" width="5.140625" style="331" customWidth="1"/>
    <col min="15106" max="15106" width="2.5703125" style="331" customWidth="1"/>
    <col min="15107" max="15107" width="58.5703125" style="331" customWidth="1"/>
    <col min="15108" max="15108" width="19.85546875" style="331" customWidth="1"/>
    <col min="15109" max="15109" width="2.28515625" style="331" customWidth="1"/>
    <col min="15110" max="15111" width="20.85546875" style="331" customWidth="1"/>
    <col min="15112" max="15113" width="20.7109375" style="331" customWidth="1"/>
    <col min="15114" max="15114" width="5.85546875" style="331" customWidth="1"/>
    <col min="15115" max="15351" width="12.5703125" style="331" customWidth="1"/>
    <col min="15352" max="15360" width="5.140625" style="331"/>
    <col min="15361" max="15361" width="5.140625" style="331" customWidth="1"/>
    <col min="15362" max="15362" width="2.5703125" style="331" customWidth="1"/>
    <col min="15363" max="15363" width="58.5703125" style="331" customWidth="1"/>
    <col min="15364" max="15364" width="19.85546875" style="331" customWidth="1"/>
    <col min="15365" max="15365" width="2.28515625" style="331" customWidth="1"/>
    <col min="15366" max="15367" width="20.85546875" style="331" customWidth="1"/>
    <col min="15368" max="15369" width="20.7109375" style="331" customWidth="1"/>
    <col min="15370" max="15370" width="5.85546875" style="331" customWidth="1"/>
    <col min="15371" max="15607" width="12.5703125" style="331" customWidth="1"/>
    <col min="15608" max="15616" width="5.140625" style="331"/>
    <col min="15617" max="15617" width="5.140625" style="331" customWidth="1"/>
    <col min="15618" max="15618" width="2.5703125" style="331" customWidth="1"/>
    <col min="15619" max="15619" width="58.5703125" style="331" customWidth="1"/>
    <col min="15620" max="15620" width="19.85546875" style="331" customWidth="1"/>
    <col min="15621" max="15621" width="2.28515625" style="331" customWidth="1"/>
    <col min="15622" max="15623" width="20.85546875" style="331" customWidth="1"/>
    <col min="15624" max="15625" width="20.7109375" style="331" customWidth="1"/>
    <col min="15626" max="15626" width="5.85546875" style="331" customWidth="1"/>
    <col min="15627" max="15863" width="12.5703125" style="331" customWidth="1"/>
    <col min="15864" max="15872" width="5.140625" style="331"/>
    <col min="15873" max="15873" width="5.140625" style="331" customWidth="1"/>
    <col min="15874" max="15874" width="2.5703125" style="331" customWidth="1"/>
    <col min="15875" max="15875" width="58.5703125" style="331" customWidth="1"/>
    <col min="15876" max="15876" width="19.85546875" style="331" customWidth="1"/>
    <col min="15877" max="15877" width="2.28515625" style="331" customWidth="1"/>
    <col min="15878" max="15879" width="20.85546875" style="331" customWidth="1"/>
    <col min="15880" max="15881" width="20.7109375" style="331" customWidth="1"/>
    <col min="15882" max="15882" width="5.85546875" style="331" customWidth="1"/>
    <col min="15883" max="16119" width="12.5703125" style="331" customWidth="1"/>
    <col min="16120" max="16128" width="5.140625" style="331"/>
    <col min="16129" max="16129" width="5.140625" style="331" customWidth="1"/>
    <col min="16130" max="16130" width="2.5703125" style="331" customWidth="1"/>
    <col min="16131" max="16131" width="58.5703125" style="331" customWidth="1"/>
    <col min="16132" max="16132" width="19.85546875" style="331" customWidth="1"/>
    <col min="16133" max="16133" width="2.28515625" style="331" customWidth="1"/>
    <col min="16134" max="16135" width="20.85546875" style="331" customWidth="1"/>
    <col min="16136" max="16137" width="20.7109375" style="331" customWidth="1"/>
    <col min="16138" max="16138" width="5.85546875" style="331" customWidth="1"/>
    <col min="16139" max="16375" width="12.5703125" style="331" customWidth="1"/>
    <col min="16376" max="16384" width="5.140625" style="331"/>
  </cols>
  <sheetData>
    <row r="1" spans="1:14" ht="16.5" customHeight="1">
      <c r="A1" s="1580" t="s">
        <v>561</v>
      </c>
      <c r="B1" s="1580"/>
      <c r="C1" s="1580"/>
      <c r="D1" s="329"/>
      <c r="E1" s="329"/>
      <c r="F1" s="329"/>
      <c r="G1" s="329"/>
      <c r="H1" s="330"/>
      <c r="I1" s="330"/>
    </row>
    <row r="2" spans="1:14" ht="16.5" customHeight="1">
      <c r="A2" s="329"/>
      <c r="B2" s="329"/>
      <c r="C2" s="332" t="s">
        <v>562</v>
      </c>
      <c r="D2" s="333"/>
      <c r="E2" s="333"/>
      <c r="F2" s="333"/>
      <c r="G2" s="333"/>
      <c r="H2" s="334"/>
      <c r="I2" s="334"/>
    </row>
    <row r="3" spans="1:14" ht="12" customHeight="1">
      <c r="A3" s="329"/>
      <c r="B3" s="329"/>
      <c r="C3" s="332"/>
      <c r="D3" s="333"/>
      <c r="E3" s="333"/>
      <c r="F3" s="333"/>
      <c r="G3" s="333"/>
      <c r="H3" s="334"/>
      <c r="I3" s="334"/>
    </row>
    <row r="4" spans="1:14" ht="15" customHeight="1">
      <c r="A4" s="335"/>
      <c r="B4" s="335"/>
      <c r="C4" s="332"/>
      <c r="D4" s="333"/>
      <c r="E4" s="333"/>
      <c r="F4" s="333"/>
      <c r="G4" s="333"/>
      <c r="H4" s="334"/>
      <c r="I4" s="336" t="s">
        <v>2</v>
      </c>
    </row>
    <row r="5" spans="1:14" ht="16.5" customHeight="1">
      <c r="A5" s="337"/>
      <c r="B5" s="330"/>
      <c r="C5" s="338"/>
      <c r="D5" s="1581" t="s">
        <v>563</v>
      </c>
      <c r="E5" s="1582"/>
      <c r="F5" s="1582"/>
      <c r="G5" s="1583"/>
      <c r="H5" s="1584" t="s">
        <v>564</v>
      </c>
      <c r="I5" s="1585"/>
    </row>
    <row r="6" spans="1:14" ht="15" customHeight="1">
      <c r="A6" s="339"/>
      <c r="B6" s="330"/>
      <c r="C6" s="340"/>
      <c r="D6" s="1586" t="s">
        <v>746</v>
      </c>
      <c r="E6" s="1587"/>
      <c r="F6" s="1587"/>
      <c r="G6" s="1588"/>
      <c r="H6" s="1586" t="s">
        <v>746</v>
      </c>
      <c r="I6" s="1588"/>
      <c r="J6" s="341" t="s">
        <v>4</v>
      </c>
    </row>
    <row r="7" spans="1:14" ht="15.75">
      <c r="A7" s="339"/>
      <c r="B7" s="330"/>
      <c r="C7" s="342" t="s">
        <v>3</v>
      </c>
      <c r="D7" s="343"/>
      <c r="E7" s="344"/>
      <c r="F7" s="345" t="s">
        <v>565</v>
      </c>
      <c r="G7" s="346"/>
      <c r="H7" s="347" t="s">
        <v>4</v>
      </c>
      <c r="I7" s="348" t="s">
        <v>4</v>
      </c>
      <c r="J7" s="341" t="s">
        <v>4</v>
      </c>
    </row>
    <row r="8" spans="1:14" ht="14.25" customHeight="1">
      <c r="A8" s="339"/>
      <c r="B8" s="330"/>
      <c r="C8" s="349"/>
      <c r="D8" s="350"/>
      <c r="E8" s="342"/>
      <c r="F8" s="351"/>
      <c r="G8" s="352" t="s">
        <v>565</v>
      </c>
      <c r="H8" s="353" t="s">
        <v>566</v>
      </c>
      <c r="I8" s="354" t="s">
        <v>567</v>
      </c>
      <c r="J8" s="341" t="s">
        <v>4</v>
      </c>
    </row>
    <row r="9" spans="1:14" ht="14.25" customHeight="1">
      <c r="A9" s="339"/>
      <c r="B9" s="330"/>
      <c r="C9" s="355"/>
      <c r="D9" s="356" t="s">
        <v>568</v>
      </c>
      <c r="E9" s="342"/>
      <c r="F9" s="357" t="s">
        <v>569</v>
      </c>
      <c r="G9" s="358" t="s">
        <v>570</v>
      </c>
      <c r="H9" s="353" t="s">
        <v>571</v>
      </c>
      <c r="I9" s="354" t="s">
        <v>572</v>
      </c>
      <c r="J9" s="341" t="s">
        <v>4</v>
      </c>
    </row>
    <row r="10" spans="1:14" ht="14.25" customHeight="1">
      <c r="A10" s="359"/>
      <c r="B10" s="335"/>
      <c r="C10" s="360"/>
      <c r="D10" s="361"/>
      <c r="E10" s="362"/>
      <c r="F10" s="363"/>
      <c r="G10" s="358" t="s">
        <v>573</v>
      </c>
      <c r="H10" s="364" t="s">
        <v>574</v>
      </c>
      <c r="I10" s="365"/>
      <c r="J10" s="341" t="s">
        <v>4</v>
      </c>
      <c r="K10" s="341"/>
      <c r="L10" s="341"/>
    </row>
    <row r="11" spans="1:14" ht="9.9499999999999993" customHeight="1">
      <c r="A11" s="366"/>
      <c r="B11" s="367"/>
      <c r="C11" s="368" t="s">
        <v>439</v>
      </c>
      <c r="D11" s="369">
        <v>2</v>
      </c>
      <c r="E11" s="370"/>
      <c r="F11" s="371">
        <v>3</v>
      </c>
      <c r="G11" s="371">
        <v>4</v>
      </c>
      <c r="H11" s="372">
        <v>5</v>
      </c>
      <c r="I11" s="373">
        <v>6</v>
      </c>
      <c r="J11" s="341"/>
      <c r="K11" s="341"/>
      <c r="L11" s="341"/>
    </row>
    <row r="12" spans="1:14" ht="6.75" customHeight="1">
      <c r="A12" s="337"/>
      <c r="B12" s="374"/>
      <c r="C12" s="375" t="s">
        <v>4</v>
      </c>
      <c r="D12" s="376" t="s">
        <v>4</v>
      </c>
      <c r="E12" s="376"/>
      <c r="F12" s="377" t="s">
        <v>124</v>
      </c>
      <c r="G12" s="378"/>
      <c r="H12" s="379" t="s">
        <v>4</v>
      </c>
      <c r="I12" s="380" t="s">
        <v>124</v>
      </c>
      <c r="J12" s="341"/>
      <c r="K12" s="341"/>
      <c r="L12" s="341"/>
    </row>
    <row r="13" spans="1:14" ht="21.75" customHeight="1">
      <c r="A13" s="1577" t="s">
        <v>575</v>
      </c>
      <c r="B13" s="1578"/>
      <c r="C13" s="1579"/>
      <c r="D13" s="812">
        <v>2883905928.3700027</v>
      </c>
      <c r="E13" s="812"/>
      <c r="F13" s="812">
        <v>789421762.03999996</v>
      </c>
      <c r="G13" s="813">
        <v>786869909.2299999</v>
      </c>
      <c r="H13" s="812">
        <v>672865848.13</v>
      </c>
      <c r="I13" s="814">
        <v>116555913.91</v>
      </c>
      <c r="J13" s="341"/>
      <c r="K13" s="341"/>
      <c r="L13" s="341"/>
      <c r="N13" s="1153"/>
    </row>
    <row r="14" spans="1:14" s="381" customFormat="1" ht="21.75" customHeight="1">
      <c r="A14" s="736" t="s">
        <v>350</v>
      </c>
      <c r="B14" s="737" t="s">
        <v>47</v>
      </c>
      <c r="C14" s="738" t="s">
        <v>351</v>
      </c>
      <c r="D14" s="801">
        <v>51537338.500000015</v>
      </c>
      <c r="E14" s="801"/>
      <c r="F14" s="806">
        <v>171885.8</v>
      </c>
      <c r="G14" s="804">
        <v>1345</v>
      </c>
      <c r="H14" s="805">
        <v>171885.8</v>
      </c>
      <c r="I14" s="806">
        <v>0</v>
      </c>
      <c r="J14" s="341"/>
      <c r="K14" s="739"/>
      <c r="L14" s="341"/>
    </row>
    <row r="15" spans="1:14" s="381" customFormat="1" ht="21.75" customHeight="1">
      <c r="A15" s="736" t="s">
        <v>352</v>
      </c>
      <c r="B15" s="737" t="s">
        <v>47</v>
      </c>
      <c r="C15" s="738" t="s">
        <v>353</v>
      </c>
      <c r="D15" s="801">
        <v>8626.98</v>
      </c>
      <c r="E15" s="801"/>
      <c r="F15" s="806">
        <v>0</v>
      </c>
      <c r="G15" s="804">
        <v>0</v>
      </c>
      <c r="H15" s="805">
        <v>0</v>
      </c>
      <c r="I15" s="806">
        <v>0</v>
      </c>
      <c r="J15" s="341"/>
      <c r="K15" s="740"/>
      <c r="L15" s="341"/>
      <c r="N15" s="925"/>
    </row>
    <row r="16" spans="1:14" s="381" customFormat="1" ht="21.75" customHeight="1">
      <c r="A16" s="741" t="s">
        <v>354</v>
      </c>
      <c r="B16" s="737" t="s">
        <v>47</v>
      </c>
      <c r="C16" s="742" t="s">
        <v>355</v>
      </c>
      <c r="D16" s="801">
        <v>406216.85999999993</v>
      </c>
      <c r="E16" s="801"/>
      <c r="F16" s="806">
        <v>0</v>
      </c>
      <c r="G16" s="804">
        <v>0</v>
      </c>
      <c r="H16" s="805">
        <v>0</v>
      </c>
      <c r="I16" s="806">
        <v>0</v>
      </c>
      <c r="J16" s="341"/>
      <c r="K16" s="740"/>
      <c r="L16" s="341"/>
      <c r="N16" s="925"/>
    </row>
    <row r="17" spans="1:14" s="381" customFormat="1" ht="21.75" hidden="1" customHeight="1">
      <c r="A17" s="743" t="s">
        <v>356</v>
      </c>
      <c r="B17" s="737" t="s">
        <v>47</v>
      </c>
      <c r="C17" s="742" t="s">
        <v>357</v>
      </c>
      <c r="D17" s="801">
        <v>0</v>
      </c>
      <c r="E17" s="801"/>
      <c r="F17" s="806">
        <v>0</v>
      </c>
      <c r="G17" s="804">
        <v>0</v>
      </c>
      <c r="H17" s="805">
        <v>0</v>
      </c>
      <c r="I17" s="806">
        <v>0</v>
      </c>
      <c r="J17" s="341"/>
      <c r="K17" s="740"/>
      <c r="L17" s="341"/>
      <c r="N17" s="925"/>
    </row>
    <row r="18" spans="1:14" s="381" customFormat="1" ht="21.75" customHeight="1">
      <c r="A18" s="741" t="s">
        <v>358</v>
      </c>
      <c r="B18" s="737" t="s">
        <v>47</v>
      </c>
      <c r="C18" s="742" t="s">
        <v>359</v>
      </c>
      <c r="D18" s="801">
        <v>7384228.3899999997</v>
      </c>
      <c r="E18" s="801"/>
      <c r="F18" s="806">
        <v>0</v>
      </c>
      <c r="G18" s="804">
        <v>0</v>
      </c>
      <c r="H18" s="805">
        <v>0</v>
      </c>
      <c r="I18" s="806">
        <v>0</v>
      </c>
      <c r="J18" s="341"/>
      <c r="K18" s="740"/>
      <c r="L18" s="341"/>
      <c r="N18" s="925"/>
    </row>
    <row r="19" spans="1:14" s="925" customFormat="1" ht="36.75" hidden="1" customHeight="1">
      <c r="A19" s="919" t="s">
        <v>360</v>
      </c>
      <c r="B19" s="917" t="s">
        <v>47</v>
      </c>
      <c r="C19" s="926" t="s">
        <v>728</v>
      </c>
      <c r="D19" s="801">
        <v>0</v>
      </c>
      <c r="E19" s="801"/>
      <c r="F19" s="806">
        <v>0</v>
      </c>
      <c r="G19" s="804">
        <v>0</v>
      </c>
      <c r="H19" s="805">
        <v>0</v>
      </c>
      <c r="I19" s="806">
        <v>0</v>
      </c>
      <c r="J19" s="923"/>
      <c r="K19" s="924"/>
      <c r="L19" s="923"/>
    </row>
    <row r="20" spans="1:14" s="925" customFormat="1" ht="21.75" customHeight="1">
      <c r="A20" s="741" t="s">
        <v>363</v>
      </c>
      <c r="B20" s="737" t="s">
        <v>47</v>
      </c>
      <c r="C20" s="738" t="s">
        <v>364</v>
      </c>
      <c r="D20" s="801">
        <v>557445.47999999986</v>
      </c>
      <c r="E20" s="801"/>
      <c r="F20" s="806">
        <v>0</v>
      </c>
      <c r="G20" s="804">
        <v>0</v>
      </c>
      <c r="H20" s="805">
        <v>0</v>
      </c>
      <c r="I20" s="806">
        <v>0</v>
      </c>
      <c r="J20" s="923"/>
      <c r="K20" s="924"/>
      <c r="L20" s="923"/>
    </row>
    <row r="21" spans="1:14" s="381" customFormat="1" ht="21.75" customHeight="1">
      <c r="A21" s="741" t="s">
        <v>365</v>
      </c>
      <c r="B21" s="737" t="s">
        <v>47</v>
      </c>
      <c r="C21" s="738" t="s">
        <v>366</v>
      </c>
      <c r="D21" s="801">
        <v>75332</v>
      </c>
      <c r="E21" s="801"/>
      <c r="F21" s="806">
        <v>0</v>
      </c>
      <c r="G21" s="804">
        <v>0</v>
      </c>
      <c r="H21" s="805">
        <v>0</v>
      </c>
      <c r="I21" s="806">
        <v>0</v>
      </c>
      <c r="J21" s="341"/>
      <c r="K21" s="740"/>
      <c r="L21" s="341"/>
      <c r="N21" s="925"/>
    </row>
    <row r="22" spans="1:14" s="381" customFormat="1" ht="21.75" customHeight="1">
      <c r="A22" s="741" t="s">
        <v>367</v>
      </c>
      <c r="B22" s="737" t="s">
        <v>47</v>
      </c>
      <c r="C22" s="738" t="s">
        <v>368</v>
      </c>
      <c r="D22" s="801">
        <v>95374253.040000081</v>
      </c>
      <c r="E22" s="801"/>
      <c r="F22" s="806">
        <v>2033169.52</v>
      </c>
      <c r="G22" s="804">
        <v>20210.259999999998</v>
      </c>
      <c r="H22" s="805">
        <v>2033169.52</v>
      </c>
      <c r="I22" s="806">
        <v>0</v>
      </c>
      <c r="J22" s="341"/>
      <c r="K22" s="740"/>
      <c r="L22" s="341"/>
      <c r="N22" s="925"/>
    </row>
    <row r="23" spans="1:14" s="381" customFormat="1" ht="21.75" customHeight="1">
      <c r="A23" s="741" t="s">
        <v>369</v>
      </c>
      <c r="B23" s="737" t="s">
        <v>47</v>
      </c>
      <c r="C23" s="738" t="s">
        <v>132</v>
      </c>
      <c r="D23" s="801">
        <v>1768</v>
      </c>
      <c r="E23" s="801"/>
      <c r="F23" s="806">
        <v>0</v>
      </c>
      <c r="G23" s="804">
        <v>0</v>
      </c>
      <c r="H23" s="805">
        <v>0</v>
      </c>
      <c r="I23" s="806">
        <v>0</v>
      </c>
      <c r="J23" s="341"/>
      <c r="K23" s="740"/>
      <c r="L23" s="341"/>
      <c r="N23" s="925"/>
    </row>
    <row r="24" spans="1:14" s="381" customFormat="1" ht="21.75" customHeight="1">
      <c r="A24" s="741" t="s">
        <v>370</v>
      </c>
      <c r="B24" s="737" t="s">
        <v>47</v>
      </c>
      <c r="C24" s="738" t="s">
        <v>576</v>
      </c>
      <c r="D24" s="801">
        <v>5080397.71</v>
      </c>
      <c r="E24" s="801"/>
      <c r="F24" s="806">
        <v>490837.55</v>
      </c>
      <c r="G24" s="804">
        <v>490837.55</v>
      </c>
      <c r="H24" s="805">
        <v>490837.55</v>
      </c>
      <c r="I24" s="806">
        <v>0</v>
      </c>
      <c r="J24" s="341"/>
      <c r="K24" s="740"/>
      <c r="L24" s="341"/>
      <c r="N24" s="925"/>
    </row>
    <row r="25" spans="1:14" s="381" customFormat="1" ht="21.75" customHeight="1">
      <c r="A25" s="741" t="s">
        <v>372</v>
      </c>
      <c r="B25" s="737" t="s">
        <v>47</v>
      </c>
      <c r="C25" s="742" t="s">
        <v>373</v>
      </c>
      <c r="D25" s="801">
        <v>1385932.0500000007</v>
      </c>
      <c r="E25" s="801"/>
      <c r="F25" s="806">
        <v>0</v>
      </c>
      <c r="G25" s="804">
        <v>0</v>
      </c>
      <c r="H25" s="805">
        <v>0</v>
      </c>
      <c r="I25" s="806">
        <v>0</v>
      </c>
      <c r="J25" s="341"/>
      <c r="K25" s="740"/>
      <c r="L25" s="341"/>
      <c r="N25" s="925"/>
    </row>
    <row r="26" spans="1:14" ht="21.75" customHeight="1">
      <c r="A26" s="741" t="s">
        <v>374</v>
      </c>
      <c r="B26" s="737" t="s">
        <v>47</v>
      </c>
      <c r="C26" s="742" t="s">
        <v>375</v>
      </c>
      <c r="D26" s="801">
        <v>33608.25</v>
      </c>
      <c r="E26" s="801"/>
      <c r="F26" s="806">
        <v>0</v>
      </c>
      <c r="G26" s="804">
        <v>0</v>
      </c>
      <c r="H26" s="805">
        <v>0</v>
      </c>
      <c r="I26" s="806">
        <v>0</v>
      </c>
      <c r="J26" s="341"/>
      <c r="K26" s="740"/>
      <c r="L26" s="341"/>
      <c r="N26" s="925"/>
    </row>
    <row r="27" spans="1:14" s="381" customFormat="1" ht="21.75" customHeight="1">
      <c r="A27" s="741" t="s">
        <v>376</v>
      </c>
      <c r="B27" s="737" t="s">
        <v>47</v>
      </c>
      <c r="C27" s="742" t="s">
        <v>713</v>
      </c>
      <c r="D27" s="801">
        <v>23826430.440000001</v>
      </c>
      <c r="E27" s="801"/>
      <c r="F27" s="806">
        <v>0</v>
      </c>
      <c r="G27" s="804">
        <v>0</v>
      </c>
      <c r="H27" s="805">
        <v>0</v>
      </c>
      <c r="I27" s="806">
        <v>0</v>
      </c>
      <c r="J27" s="341"/>
      <c r="K27" s="740"/>
      <c r="L27" s="341"/>
      <c r="N27" s="925"/>
    </row>
    <row r="28" spans="1:14" s="382" customFormat="1" ht="21.75" customHeight="1">
      <c r="A28" s="741" t="s">
        <v>377</v>
      </c>
      <c r="B28" s="737" t="s">
        <v>47</v>
      </c>
      <c r="C28" s="738" t="s">
        <v>577</v>
      </c>
      <c r="D28" s="801">
        <v>1070259502.2100031</v>
      </c>
      <c r="E28" s="801"/>
      <c r="F28" s="806">
        <v>786495588.69999993</v>
      </c>
      <c r="G28" s="804">
        <v>786341043.38999999</v>
      </c>
      <c r="H28" s="805">
        <v>669943927.66999996</v>
      </c>
      <c r="I28" s="806">
        <v>116551661.03</v>
      </c>
      <c r="J28" s="341"/>
      <c r="K28" s="740"/>
      <c r="L28" s="341"/>
      <c r="N28" s="925"/>
    </row>
    <row r="29" spans="1:14" s="386" customFormat="1" ht="30" customHeight="1">
      <c r="A29" s="383" t="s">
        <v>378</v>
      </c>
      <c r="B29" s="384" t="s">
        <v>47</v>
      </c>
      <c r="C29" s="385" t="s">
        <v>578</v>
      </c>
      <c r="D29" s="801">
        <v>26406254.440000009</v>
      </c>
      <c r="E29" s="801"/>
      <c r="F29" s="806">
        <v>0</v>
      </c>
      <c r="G29" s="804">
        <v>0</v>
      </c>
      <c r="H29" s="805">
        <v>0</v>
      </c>
      <c r="I29" s="806">
        <v>0</v>
      </c>
      <c r="J29" s="341"/>
      <c r="K29" s="744"/>
      <c r="L29" s="341"/>
      <c r="N29" s="925"/>
    </row>
    <row r="30" spans="1:14" s="386" customFormat="1" ht="21.75" customHeight="1">
      <c r="A30" s="741" t="s">
        <v>383</v>
      </c>
      <c r="B30" s="737" t="s">
        <v>47</v>
      </c>
      <c r="C30" s="738" t="s">
        <v>113</v>
      </c>
      <c r="D30" s="801">
        <v>771514228.7299999</v>
      </c>
      <c r="E30" s="801"/>
      <c r="F30" s="806">
        <v>0</v>
      </c>
      <c r="G30" s="804">
        <v>0</v>
      </c>
      <c r="H30" s="805">
        <v>0</v>
      </c>
      <c r="I30" s="806">
        <v>0</v>
      </c>
      <c r="J30" s="341"/>
      <c r="K30" s="740"/>
      <c r="L30" s="341"/>
      <c r="N30" s="925"/>
    </row>
    <row r="31" spans="1:14" s="386" customFormat="1" ht="21.75" customHeight="1">
      <c r="A31" s="741" t="s">
        <v>384</v>
      </c>
      <c r="B31" s="737" t="s">
        <v>47</v>
      </c>
      <c r="C31" s="738" t="s">
        <v>579</v>
      </c>
      <c r="D31" s="801">
        <v>235117618.36000001</v>
      </c>
      <c r="E31" s="801"/>
      <c r="F31" s="806">
        <v>0</v>
      </c>
      <c r="G31" s="804">
        <v>0</v>
      </c>
      <c r="H31" s="805">
        <v>0</v>
      </c>
      <c r="I31" s="806">
        <v>0</v>
      </c>
      <c r="J31" s="341"/>
      <c r="K31" s="740"/>
      <c r="L31" s="341"/>
      <c r="N31" s="925"/>
    </row>
    <row r="32" spans="1:14" s="386" customFormat="1" ht="21.75" customHeight="1">
      <c r="A32" s="741" t="s">
        <v>387</v>
      </c>
      <c r="B32" s="737" t="s">
        <v>47</v>
      </c>
      <c r="C32" s="738" t="s">
        <v>580</v>
      </c>
      <c r="D32" s="801">
        <v>212264836.66000023</v>
      </c>
      <c r="E32" s="801"/>
      <c r="F32" s="806">
        <v>2246.4</v>
      </c>
      <c r="G32" s="804">
        <v>0</v>
      </c>
      <c r="H32" s="805">
        <v>2246.4</v>
      </c>
      <c r="I32" s="806">
        <v>0</v>
      </c>
      <c r="J32" s="341"/>
      <c r="K32" s="740"/>
      <c r="L32" s="341"/>
      <c r="N32" s="925"/>
    </row>
    <row r="33" spans="1:14" s="386" customFormat="1" ht="21.75" customHeight="1">
      <c r="A33" s="741" t="s">
        <v>390</v>
      </c>
      <c r="B33" s="737" t="s">
        <v>47</v>
      </c>
      <c r="C33" s="738" t="s">
        <v>581</v>
      </c>
      <c r="D33" s="801">
        <v>237124876.53999999</v>
      </c>
      <c r="E33" s="801"/>
      <c r="F33" s="806">
        <v>227674.07</v>
      </c>
      <c r="G33" s="804">
        <v>16473.03</v>
      </c>
      <c r="H33" s="805">
        <v>223421.19</v>
      </c>
      <c r="I33" s="806">
        <v>4252.88</v>
      </c>
      <c r="J33" s="341"/>
      <c r="K33" s="740"/>
      <c r="L33" s="341"/>
      <c r="N33" s="925"/>
    </row>
    <row r="34" spans="1:14" s="381" customFormat="1" ht="53.25" hidden="1" customHeight="1">
      <c r="A34" s="383" t="s">
        <v>392</v>
      </c>
      <c r="B34" s="384" t="s">
        <v>47</v>
      </c>
      <c r="C34" s="387" t="s">
        <v>582</v>
      </c>
      <c r="D34" s="801">
        <v>0</v>
      </c>
      <c r="E34" s="801"/>
      <c r="F34" s="806">
        <v>0</v>
      </c>
      <c r="G34" s="804">
        <v>0</v>
      </c>
      <c r="H34" s="805">
        <v>0</v>
      </c>
      <c r="I34" s="806">
        <v>0</v>
      </c>
      <c r="J34" s="341"/>
      <c r="K34" s="744"/>
      <c r="L34" s="341"/>
      <c r="N34" s="925"/>
    </row>
    <row r="35" spans="1:14" s="381" customFormat="1" ht="21.75" customHeight="1">
      <c r="A35" s="741" t="s">
        <v>400</v>
      </c>
      <c r="B35" s="737" t="s">
        <v>47</v>
      </c>
      <c r="C35" s="738" t="s">
        <v>401</v>
      </c>
      <c r="D35" s="801">
        <v>177448.87</v>
      </c>
      <c r="E35" s="801"/>
      <c r="F35" s="806">
        <v>0</v>
      </c>
      <c r="G35" s="804">
        <v>0</v>
      </c>
      <c r="H35" s="805">
        <v>0</v>
      </c>
      <c r="I35" s="806">
        <v>0</v>
      </c>
      <c r="J35" s="341"/>
      <c r="K35" s="740"/>
      <c r="L35" s="341"/>
      <c r="N35" s="925"/>
    </row>
    <row r="36" spans="1:14" s="381" customFormat="1" ht="21.75" customHeight="1">
      <c r="A36" s="741" t="s">
        <v>402</v>
      </c>
      <c r="B36" s="737" t="s">
        <v>47</v>
      </c>
      <c r="C36" s="742" t="s">
        <v>115</v>
      </c>
      <c r="D36" s="801">
        <v>24530902.639999993</v>
      </c>
      <c r="E36" s="801"/>
      <c r="F36" s="806">
        <v>0</v>
      </c>
      <c r="G36" s="804">
        <v>0</v>
      </c>
      <c r="H36" s="805">
        <v>0</v>
      </c>
      <c r="I36" s="806">
        <v>0</v>
      </c>
      <c r="J36" s="341"/>
      <c r="K36" s="740"/>
      <c r="L36" s="341"/>
      <c r="N36" s="925"/>
    </row>
    <row r="37" spans="1:14" s="381" customFormat="1" ht="21.75" customHeight="1">
      <c r="A37" s="741" t="s">
        <v>403</v>
      </c>
      <c r="B37" s="737" t="s">
        <v>47</v>
      </c>
      <c r="C37" s="738" t="s">
        <v>404</v>
      </c>
      <c r="D37" s="801">
        <v>85009601.900000125</v>
      </c>
      <c r="E37" s="801"/>
      <c r="F37" s="806">
        <v>0</v>
      </c>
      <c r="G37" s="804">
        <v>0</v>
      </c>
      <c r="H37" s="805">
        <v>0</v>
      </c>
      <c r="I37" s="806">
        <v>0</v>
      </c>
      <c r="J37" s="341"/>
      <c r="K37" s="740"/>
      <c r="L37" s="341"/>
      <c r="N37" s="925"/>
    </row>
    <row r="38" spans="1:14" s="381" customFormat="1" ht="21.75" customHeight="1">
      <c r="A38" s="741" t="s">
        <v>405</v>
      </c>
      <c r="B38" s="737" t="s">
        <v>47</v>
      </c>
      <c r="C38" s="738" t="s">
        <v>406</v>
      </c>
      <c r="D38" s="801">
        <v>2930252.91</v>
      </c>
      <c r="E38" s="801"/>
      <c r="F38" s="806">
        <v>0</v>
      </c>
      <c r="G38" s="804">
        <v>0</v>
      </c>
      <c r="H38" s="805">
        <v>0</v>
      </c>
      <c r="I38" s="806">
        <v>0</v>
      </c>
      <c r="J38" s="341"/>
      <c r="K38" s="740"/>
      <c r="L38" s="341"/>
      <c r="N38" s="925"/>
    </row>
    <row r="39" spans="1:14" s="381" customFormat="1" ht="21.75" customHeight="1">
      <c r="A39" s="741" t="s">
        <v>407</v>
      </c>
      <c r="B39" s="737" t="s">
        <v>47</v>
      </c>
      <c r="C39" s="738" t="s">
        <v>583</v>
      </c>
      <c r="D39" s="801">
        <v>2740800.7</v>
      </c>
      <c r="E39" s="801"/>
      <c r="F39" s="806">
        <v>360</v>
      </c>
      <c r="G39" s="804">
        <v>0</v>
      </c>
      <c r="H39" s="805">
        <v>360</v>
      </c>
      <c r="I39" s="806">
        <v>0</v>
      </c>
      <c r="J39" s="341"/>
      <c r="K39" s="740"/>
      <c r="L39" s="341"/>
      <c r="N39" s="925"/>
    </row>
    <row r="40" spans="1:14" s="381" customFormat="1" ht="21.75" customHeight="1">
      <c r="A40" s="741" t="s">
        <v>410</v>
      </c>
      <c r="B40" s="737" t="s">
        <v>47</v>
      </c>
      <c r="C40" s="742" t="s">
        <v>584</v>
      </c>
      <c r="D40" s="801">
        <v>1479180.5</v>
      </c>
      <c r="E40" s="801"/>
      <c r="F40" s="806">
        <v>0</v>
      </c>
      <c r="G40" s="804">
        <v>0</v>
      </c>
      <c r="H40" s="805">
        <v>0</v>
      </c>
      <c r="I40" s="806">
        <v>0</v>
      </c>
      <c r="J40" s="341"/>
      <c r="K40" s="740"/>
      <c r="L40" s="341"/>
      <c r="N40" s="925"/>
    </row>
    <row r="41" spans="1:14" s="381" customFormat="1" ht="21.75" customHeight="1">
      <c r="A41" s="741" t="s">
        <v>426</v>
      </c>
      <c r="B41" s="880" t="s">
        <v>47</v>
      </c>
      <c r="C41" s="745" t="s">
        <v>178</v>
      </c>
      <c r="D41" s="807">
        <v>748981.72</v>
      </c>
      <c r="E41" s="815"/>
      <c r="F41" s="806">
        <v>0</v>
      </c>
      <c r="G41" s="804">
        <v>0</v>
      </c>
      <c r="H41" s="805">
        <v>0</v>
      </c>
      <c r="I41" s="806">
        <v>0</v>
      </c>
      <c r="J41" s="341"/>
      <c r="L41" s="341"/>
      <c r="N41" s="925"/>
    </row>
    <row r="42" spans="1:14" s="381" customFormat="1" ht="21.75" customHeight="1">
      <c r="A42" s="741" t="s">
        <v>413</v>
      </c>
      <c r="B42" s="737" t="s">
        <v>47</v>
      </c>
      <c r="C42" s="738" t="s">
        <v>585</v>
      </c>
      <c r="D42" s="801">
        <v>14473275.419999996</v>
      </c>
      <c r="E42" s="801"/>
      <c r="F42" s="806">
        <v>0</v>
      </c>
      <c r="G42" s="804">
        <v>0</v>
      </c>
      <c r="H42" s="805">
        <v>0</v>
      </c>
      <c r="I42" s="806">
        <v>0</v>
      </c>
      <c r="J42" s="341"/>
      <c r="K42" s="823"/>
      <c r="L42" s="341"/>
      <c r="N42" s="925"/>
    </row>
    <row r="43" spans="1:14" s="381" customFormat="1" ht="21.75" customHeight="1">
      <c r="A43" s="741" t="s">
        <v>416</v>
      </c>
      <c r="B43" s="737" t="s">
        <v>47</v>
      </c>
      <c r="C43" s="738" t="s">
        <v>586</v>
      </c>
      <c r="D43" s="801">
        <v>7625464.2200000016</v>
      </c>
      <c r="E43" s="801"/>
      <c r="F43" s="806">
        <v>0</v>
      </c>
      <c r="G43" s="804">
        <v>0</v>
      </c>
      <c r="H43" s="805">
        <v>0</v>
      </c>
      <c r="I43" s="806">
        <v>0</v>
      </c>
      <c r="J43" s="341"/>
      <c r="K43" s="823"/>
      <c r="L43" s="341"/>
      <c r="N43" s="925"/>
    </row>
    <row r="44" spans="1:14" s="381" customFormat="1" ht="32.25" hidden="1" customHeight="1">
      <c r="A44" s="383" t="s">
        <v>419</v>
      </c>
      <c r="B44" s="384" t="s">
        <v>47</v>
      </c>
      <c r="C44" s="746" t="s">
        <v>587</v>
      </c>
      <c r="D44" s="801">
        <v>0</v>
      </c>
      <c r="E44" s="801"/>
      <c r="F44" s="806">
        <v>0</v>
      </c>
      <c r="G44" s="804">
        <v>0</v>
      </c>
      <c r="H44" s="805">
        <v>0</v>
      </c>
      <c r="I44" s="806">
        <v>0</v>
      </c>
      <c r="J44" s="341"/>
      <c r="K44" s="824"/>
      <c r="L44" s="341"/>
      <c r="N44" s="925"/>
    </row>
    <row r="45" spans="1:14" s="381" customFormat="1" ht="21.75" customHeight="1" thickBot="1">
      <c r="A45" s="741" t="s">
        <v>424</v>
      </c>
      <c r="B45" s="737" t="s">
        <v>47</v>
      </c>
      <c r="C45" s="738" t="s">
        <v>425</v>
      </c>
      <c r="D45" s="801">
        <v>5831124.8499999996</v>
      </c>
      <c r="E45" s="801"/>
      <c r="F45" s="806">
        <v>0</v>
      </c>
      <c r="G45" s="804">
        <v>0</v>
      </c>
      <c r="H45" s="805">
        <v>0</v>
      </c>
      <c r="I45" s="806">
        <v>0</v>
      </c>
      <c r="J45" s="341"/>
      <c r="K45" s="823"/>
      <c r="L45" s="341"/>
      <c r="N45" s="925"/>
    </row>
    <row r="46" spans="1:14" s="381" customFormat="1" ht="24.75" customHeight="1" thickTop="1">
      <c r="A46" s="388" t="s">
        <v>588</v>
      </c>
      <c r="B46" s="747"/>
      <c r="C46" s="748"/>
      <c r="D46" s="816"/>
      <c r="E46" s="817"/>
      <c r="F46" s="818"/>
      <c r="G46" s="819"/>
      <c r="H46" s="820"/>
      <c r="I46" s="818"/>
      <c r="J46" s="341"/>
      <c r="K46" s="825"/>
      <c r="L46" s="341"/>
      <c r="N46" s="925"/>
    </row>
    <row r="47" spans="1:14" s="386" customFormat="1" ht="29.25" customHeight="1">
      <c r="A47" s="389" t="s">
        <v>398</v>
      </c>
      <c r="B47" s="390" t="s">
        <v>47</v>
      </c>
      <c r="C47" s="391" t="s">
        <v>399</v>
      </c>
      <c r="D47" s="821">
        <v>20325976580.280003</v>
      </c>
      <c r="E47" s="822" t="s">
        <v>712</v>
      </c>
      <c r="F47" s="806">
        <v>0</v>
      </c>
      <c r="G47" s="810">
        <v>0</v>
      </c>
      <c r="H47" s="1144">
        <v>0</v>
      </c>
      <c r="I47" s="811">
        <v>0</v>
      </c>
      <c r="J47" s="341"/>
      <c r="K47" s="826"/>
      <c r="L47" s="341"/>
      <c r="N47" s="925"/>
    </row>
    <row r="48" spans="1:14" s="386" customFormat="1" ht="9.75" customHeight="1">
      <c r="F48" s="800"/>
      <c r="J48" s="341"/>
      <c r="K48" s="827"/>
      <c r="L48" s="341"/>
    </row>
    <row r="49" spans="1:12" s="386" customFormat="1" ht="15.75" customHeight="1">
      <c r="A49" s="329"/>
      <c r="B49" s="749" t="s">
        <v>712</v>
      </c>
      <c r="C49" s="750" t="s">
        <v>565</v>
      </c>
      <c r="D49" s="329"/>
      <c r="E49" s="329"/>
      <c r="F49" s="329"/>
      <c r="G49" s="329"/>
      <c r="H49" s="329"/>
      <c r="I49" s="329"/>
      <c r="J49" s="341"/>
      <c r="K49" s="827"/>
      <c r="L49" s="341"/>
    </row>
    <row r="50" spans="1:12" s="394" customFormat="1" ht="15.75">
      <c r="A50" s="788" t="s">
        <v>748</v>
      </c>
      <c r="B50" s="751"/>
      <c r="D50" s="392"/>
      <c r="E50" s="392"/>
      <c r="F50" s="392"/>
      <c r="G50" s="392"/>
      <c r="H50" s="392"/>
      <c r="I50" s="392"/>
      <c r="J50" s="393"/>
    </row>
    <row r="51" spans="1:12" s="394" customFormat="1" ht="15.75">
      <c r="A51" s="788" t="s">
        <v>742</v>
      </c>
      <c r="B51" s="751"/>
      <c r="C51" s="751"/>
      <c r="D51" s="392"/>
      <c r="E51" s="392"/>
      <c r="F51" s="392"/>
      <c r="G51" s="392"/>
      <c r="H51" s="392"/>
      <c r="I51" s="392"/>
      <c r="J51" s="393"/>
    </row>
    <row r="52" spans="1:12" s="394" customFormat="1" ht="15.75">
      <c r="A52" s="788" t="s">
        <v>714</v>
      </c>
      <c r="B52" s="751"/>
      <c r="C52" s="751"/>
      <c r="D52" s="392"/>
      <c r="E52" s="392"/>
      <c r="F52" s="392"/>
      <c r="G52" s="392"/>
      <c r="H52" s="392"/>
      <c r="I52" s="392"/>
      <c r="J52" s="393"/>
    </row>
    <row r="53" spans="1:12" s="386" customFormat="1" ht="15.75" customHeight="1">
      <c r="A53" s="329"/>
      <c r="B53" s="749"/>
      <c r="C53" s="329"/>
      <c r="D53" s="329"/>
      <c r="E53" s="329"/>
      <c r="F53" s="329"/>
      <c r="G53" s="329"/>
      <c r="H53" s="329"/>
      <c r="I53" s="329"/>
      <c r="J53" s="341"/>
      <c r="K53" s="341"/>
      <c r="L53" s="341"/>
    </row>
    <row r="54" spans="1:12" s="394" customFormat="1" ht="15.75">
      <c r="A54" s="788"/>
      <c r="B54" s="751"/>
      <c r="C54" s="751"/>
      <c r="D54" s="392"/>
      <c r="E54" s="392"/>
      <c r="F54" s="392"/>
      <c r="G54" s="392"/>
      <c r="H54" s="392"/>
      <c r="I54" s="392"/>
      <c r="J54" s="393"/>
    </row>
    <row r="55" spans="1:12" s="394" customFormat="1" ht="15.75">
      <c r="A55" s="788"/>
      <c r="B55" s="751"/>
      <c r="C55" s="751"/>
      <c r="D55" s="392"/>
      <c r="E55" s="392"/>
      <c r="F55" s="392"/>
      <c r="G55" s="392"/>
      <c r="H55" s="392"/>
      <c r="I55" s="392"/>
      <c r="J55" s="393"/>
    </row>
    <row r="56" spans="1:12">
      <c r="J56" s="341"/>
    </row>
    <row r="57" spans="1:12" ht="15.75">
      <c r="C57" s="751"/>
      <c r="J57" s="341"/>
    </row>
    <row r="58" spans="1:12">
      <c r="J58" s="341"/>
    </row>
    <row r="59" spans="1:12">
      <c r="J59" s="341"/>
    </row>
    <row r="60" spans="1:12">
      <c r="J60" s="341"/>
    </row>
    <row r="61" spans="1:12">
      <c r="J61" s="341"/>
    </row>
    <row r="62" spans="1:12">
      <c r="J62" s="341"/>
    </row>
    <row r="63" spans="1:12">
      <c r="J63" s="341"/>
    </row>
    <row r="64" spans="1:12">
      <c r="J64" s="341"/>
    </row>
    <row r="65" spans="10:10">
      <c r="J65" s="341"/>
    </row>
    <row r="66" spans="10:10">
      <c r="J66" s="341"/>
    </row>
    <row r="67" spans="10:10">
      <c r="J67" s="341"/>
    </row>
    <row r="68" spans="10:10">
      <c r="J68" s="341"/>
    </row>
    <row r="69" spans="10:10">
      <c r="J69" s="341"/>
    </row>
    <row r="70" spans="10:10">
      <c r="J70" s="341"/>
    </row>
    <row r="71" spans="10:10">
      <c r="J71" s="341"/>
    </row>
    <row r="72" spans="10:10">
      <c r="J72" s="341"/>
    </row>
    <row r="73" spans="10:10">
      <c r="J73" s="341"/>
    </row>
    <row r="74" spans="10:10">
      <c r="J74" s="341"/>
    </row>
    <row r="75" spans="10:10">
      <c r="J75" s="341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46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R141"/>
  <sheetViews>
    <sheetView showGridLines="0" zoomScale="75" zoomScaleNormal="75" workbookViewId="0">
      <selection activeCell="L35" sqref="L35:L36"/>
    </sheetView>
  </sheetViews>
  <sheetFormatPr defaultColWidth="12.5703125" defaultRowHeight="15"/>
  <cols>
    <col min="1" max="1" width="67.7109375" style="398" customWidth="1"/>
    <col min="2" max="2" width="19.5703125" style="398" customWidth="1"/>
    <col min="3" max="3" width="2.5703125" style="398" customWidth="1"/>
    <col min="4" max="4" width="20.7109375" style="398" customWidth="1"/>
    <col min="5" max="5" width="21.5703125" style="398" customWidth="1"/>
    <col min="6" max="7" width="20.85546875" style="398" customWidth="1"/>
    <col min="8" max="8" width="4.7109375" style="398" customWidth="1"/>
    <col min="9" max="10" width="6.5703125" style="398" customWidth="1"/>
    <col min="11" max="11" width="23.7109375" style="897" customWidth="1"/>
    <col min="12" max="12" width="27.7109375" style="398" customWidth="1"/>
    <col min="13" max="13" width="19.5703125" style="398" customWidth="1"/>
    <col min="14" max="14" width="15" style="398" customWidth="1"/>
    <col min="15" max="15" width="25.42578125" style="398" customWidth="1"/>
    <col min="16" max="257" width="12.5703125" style="398"/>
    <col min="258" max="258" width="67.7109375" style="398" customWidth="1"/>
    <col min="259" max="259" width="19.5703125" style="398" customWidth="1"/>
    <col min="260" max="260" width="2.5703125" style="398" customWidth="1"/>
    <col min="261" max="261" width="20.7109375" style="398" customWidth="1"/>
    <col min="262" max="262" width="21.5703125" style="398" customWidth="1"/>
    <col min="263" max="264" width="20.85546875" style="398" customWidth="1"/>
    <col min="265" max="265" width="4.7109375" style="398" customWidth="1"/>
    <col min="266" max="266" width="6.5703125" style="398" customWidth="1"/>
    <col min="267" max="267" width="14.85546875" style="398" bestFit="1" customWidth="1"/>
    <col min="268" max="268" width="21.5703125" style="398" customWidth="1"/>
    <col min="269" max="269" width="19.5703125" style="398" customWidth="1"/>
    <col min="270" max="270" width="15" style="398" customWidth="1"/>
    <col min="271" max="271" width="25.42578125" style="398" customWidth="1"/>
    <col min="272" max="513" width="12.5703125" style="398"/>
    <col min="514" max="514" width="67.7109375" style="398" customWidth="1"/>
    <col min="515" max="515" width="19.5703125" style="398" customWidth="1"/>
    <col min="516" max="516" width="2.5703125" style="398" customWidth="1"/>
    <col min="517" max="517" width="20.7109375" style="398" customWidth="1"/>
    <col min="518" max="518" width="21.5703125" style="398" customWidth="1"/>
    <col min="519" max="520" width="20.85546875" style="398" customWidth="1"/>
    <col min="521" max="521" width="4.7109375" style="398" customWidth="1"/>
    <col min="522" max="522" width="6.5703125" style="398" customWidth="1"/>
    <col min="523" max="523" width="14.85546875" style="398" bestFit="1" customWidth="1"/>
    <col min="524" max="524" width="21.5703125" style="398" customWidth="1"/>
    <col min="525" max="525" width="19.5703125" style="398" customWidth="1"/>
    <col min="526" max="526" width="15" style="398" customWidth="1"/>
    <col min="527" max="527" width="25.42578125" style="398" customWidth="1"/>
    <col min="528" max="769" width="12.5703125" style="398"/>
    <col min="770" max="770" width="67.7109375" style="398" customWidth="1"/>
    <col min="771" max="771" width="19.5703125" style="398" customWidth="1"/>
    <col min="772" max="772" width="2.5703125" style="398" customWidth="1"/>
    <col min="773" max="773" width="20.7109375" style="398" customWidth="1"/>
    <col min="774" max="774" width="21.5703125" style="398" customWidth="1"/>
    <col min="775" max="776" width="20.85546875" style="398" customWidth="1"/>
    <col min="777" max="777" width="4.7109375" style="398" customWidth="1"/>
    <col min="778" max="778" width="6.5703125" style="398" customWidth="1"/>
    <col min="779" max="779" width="14.85546875" style="398" bestFit="1" customWidth="1"/>
    <col min="780" max="780" width="21.5703125" style="398" customWidth="1"/>
    <col min="781" max="781" width="19.5703125" style="398" customWidth="1"/>
    <col min="782" max="782" width="15" style="398" customWidth="1"/>
    <col min="783" max="783" width="25.42578125" style="398" customWidth="1"/>
    <col min="784" max="1025" width="12.5703125" style="398"/>
    <col min="1026" max="1026" width="67.7109375" style="398" customWidth="1"/>
    <col min="1027" max="1027" width="19.5703125" style="398" customWidth="1"/>
    <col min="1028" max="1028" width="2.5703125" style="398" customWidth="1"/>
    <col min="1029" max="1029" width="20.7109375" style="398" customWidth="1"/>
    <col min="1030" max="1030" width="21.5703125" style="398" customWidth="1"/>
    <col min="1031" max="1032" width="20.85546875" style="398" customWidth="1"/>
    <col min="1033" max="1033" width="4.7109375" style="398" customWidth="1"/>
    <col min="1034" max="1034" width="6.5703125" style="398" customWidth="1"/>
    <col min="1035" max="1035" width="14.85546875" style="398" bestFit="1" customWidth="1"/>
    <col min="1036" max="1036" width="21.5703125" style="398" customWidth="1"/>
    <col min="1037" max="1037" width="19.5703125" style="398" customWidth="1"/>
    <col min="1038" max="1038" width="15" style="398" customWidth="1"/>
    <col min="1039" max="1039" width="25.42578125" style="398" customWidth="1"/>
    <col min="1040" max="1281" width="12.5703125" style="398"/>
    <col min="1282" max="1282" width="67.7109375" style="398" customWidth="1"/>
    <col min="1283" max="1283" width="19.5703125" style="398" customWidth="1"/>
    <col min="1284" max="1284" width="2.5703125" style="398" customWidth="1"/>
    <col min="1285" max="1285" width="20.7109375" style="398" customWidth="1"/>
    <col min="1286" max="1286" width="21.5703125" style="398" customWidth="1"/>
    <col min="1287" max="1288" width="20.85546875" style="398" customWidth="1"/>
    <col min="1289" max="1289" width="4.7109375" style="398" customWidth="1"/>
    <col min="1290" max="1290" width="6.5703125" style="398" customWidth="1"/>
    <col min="1291" max="1291" width="14.85546875" style="398" bestFit="1" customWidth="1"/>
    <col min="1292" max="1292" width="21.5703125" style="398" customWidth="1"/>
    <col min="1293" max="1293" width="19.5703125" style="398" customWidth="1"/>
    <col min="1294" max="1294" width="15" style="398" customWidth="1"/>
    <col min="1295" max="1295" width="25.42578125" style="398" customWidth="1"/>
    <col min="1296" max="1537" width="12.5703125" style="398"/>
    <col min="1538" max="1538" width="67.7109375" style="398" customWidth="1"/>
    <col min="1539" max="1539" width="19.5703125" style="398" customWidth="1"/>
    <col min="1540" max="1540" width="2.5703125" style="398" customWidth="1"/>
    <col min="1541" max="1541" width="20.7109375" style="398" customWidth="1"/>
    <col min="1542" max="1542" width="21.5703125" style="398" customWidth="1"/>
    <col min="1543" max="1544" width="20.85546875" style="398" customWidth="1"/>
    <col min="1545" max="1545" width="4.7109375" style="398" customWidth="1"/>
    <col min="1546" max="1546" width="6.5703125" style="398" customWidth="1"/>
    <col min="1547" max="1547" width="14.85546875" style="398" bestFit="1" customWidth="1"/>
    <col min="1548" max="1548" width="21.5703125" style="398" customWidth="1"/>
    <col min="1549" max="1549" width="19.5703125" style="398" customWidth="1"/>
    <col min="1550" max="1550" width="15" style="398" customWidth="1"/>
    <col min="1551" max="1551" width="25.42578125" style="398" customWidth="1"/>
    <col min="1552" max="1793" width="12.5703125" style="398"/>
    <col min="1794" max="1794" width="67.7109375" style="398" customWidth="1"/>
    <col min="1795" max="1795" width="19.5703125" style="398" customWidth="1"/>
    <col min="1796" max="1796" width="2.5703125" style="398" customWidth="1"/>
    <col min="1797" max="1797" width="20.7109375" style="398" customWidth="1"/>
    <col min="1798" max="1798" width="21.5703125" style="398" customWidth="1"/>
    <col min="1799" max="1800" width="20.85546875" style="398" customWidth="1"/>
    <col min="1801" max="1801" width="4.7109375" style="398" customWidth="1"/>
    <col min="1802" max="1802" width="6.5703125" style="398" customWidth="1"/>
    <col min="1803" max="1803" width="14.85546875" style="398" bestFit="1" customWidth="1"/>
    <col min="1804" max="1804" width="21.5703125" style="398" customWidth="1"/>
    <col min="1805" max="1805" width="19.5703125" style="398" customWidth="1"/>
    <col min="1806" max="1806" width="15" style="398" customWidth="1"/>
    <col min="1807" max="1807" width="25.42578125" style="398" customWidth="1"/>
    <col min="1808" max="2049" width="12.5703125" style="398"/>
    <col min="2050" max="2050" width="67.7109375" style="398" customWidth="1"/>
    <col min="2051" max="2051" width="19.5703125" style="398" customWidth="1"/>
    <col min="2052" max="2052" width="2.5703125" style="398" customWidth="1"/>
    <col min="2053" max="2053" width="20.7109375" style="398" customWidth="1"/>
    <col min="2054" max="2054" width="21.5703125" style="398" customWidth="1"/>
    <col min="2055" max="2056" width="20.85546875" style="398" customWidth="1"/>
    <col min="2057" max="2057" width="4.7109375" style="398" customWidth="1"/>
    <col min="2058" max="2058" width="6.5703125" style="398" customWidth="1"/>
    <col min="2059" max="2059" width="14.85546875" style="398" bestFit="1" customWidth="1"/>
    <col min="2060" max="2060" width="21.5703125" style="398" customWidth="1"/>
    <col min="2061" max="2061" width="19.5703125" style="398" customWidth="1"/>
    <col min="2062" max="2062" width="15" style="398" customWidth="1"/>
    <col min="2063" max="2063" width="25.42578125" style="398" customWidth="1"/>
    <col min="2064" max="2305" width="12.5703125" style="398"/>
    <col min="2306" max="2306" width="67.7109375" style="398" customWidth="1"/>
    <col min="2307" max="2307" width="19.5703125" style="398" customWidth="1"/>
    <col min="2308" max="2308" width="2.5703125" style="398" customWidth="1"/>
    <col min="2309" max="2309" width="20.7109375" style="398" customWidth="1"/>
    <col min="2310" max="2310" width="21.5703125" style="398" customWidth="1"/>
    <col min="2311" max="2312" width="20.85546875" style="398" customWidth="1"/>
    <col min="2313" max="2313" width="4.7109375" style="398" customWidth="1"/>
    <col min="2314" max="2314" width="6.5703125" style="398" customWidth="1"/>
    <col min="2315" max="2315" width="14.85546875" style="398" bestFit="1" customWidth="1"/>
    <col min="2316" max="2316" width="21.5703125" style="398" customWidth="1"/>
    <col min="2317" max="2317" width="19.5703125" style="398" customWidth="1"/>
    <col min="2318" max="2318" width="15" style="398" customWidth="1"/>
    <col min="2319" max="2319" width="25.42578125" style="398" customWidth="1"/>
    <col min="2320" max="2561" width="12.5703125" style="398"/>
    <col min="2562" max="2562" width="67.7109375" style="398" customWidth="1"/>
    <col min="2563" max="2563" width="19.5703125" style="398" customWidth="1"/>
    <col min="2564" max="2564" width="2.5703125" style="398" customWidth="1"/>
    <col min="2565" max="2565" width="20.7109375" style="398" customWidth="1"/>
    <col min="2566" max="2566" width="21.5703125" style="398" customWidth="1"/>
    <col min="2567" max="2568" width="20.85546875" style="398" customWidth="1"/>
    <col min="2569" max="2569" width="4.7109375" style="398" customWidth="1"/>
    <col min="2570" max="2570" width="6.5703125" style="398" customWidth="1"/>
    <col min="2571" max="2571" width="14.85546875" style="398" bestFit="1" customWidth="1"/>
    <col min="2572" max="2572" width="21.5703125" style="398" customWidth="1"/>
    <col min="2573" max="2573" width="19.5703125" style="398" customWidth="1"/>
    <col min="2574" max="2574" width="15" style="398" customWidth="1"/>
    <col min="2575" max="2575" width="25.42578125" style="398" customWidth="1"/>
    <col min="2576" max="2817" width="12.5703125" style="398"/>
    <col min="2818" max="2818" width="67.7109375" style="398" customWidth="1"/>
    <col min="2819" max="2819" width="19.5703125" style="398" customWidth="1"/>
    <col min="2820" max="2820" width="2.5703125" style="398" customWidth="1"/>
    <col min="2821" max="2821" width="20.7109375" style="398" customWidth="1"/>
    <col min="2822" max="2822" width="21.5703125" style="398" customWidth="1"/>
    <col min="2823" max="2824" width="20.85546875" style="398" customWidth="1"/>
    <col min="2825" max="2825" width="4.7109375" style="398" customWidth="1"/>
    <col min="2826" max="2826" width="6.5703125" style="398" customWidth="1"/>
    <col min="2827" max="2827" width="14.85546875" style="398" bestFit="1" customWidth="1"/>
    <col min="2828" max="2828" width="21.5703125" style="398" customWidth="1"/>
    <col min="2829" max="2829" width="19.5703125" style="398" customWidth="1"/>
    <col min="2830" max="2830" width="15" style="398" customWidth="1"/>
    <col min="2831" max="2831" width="25.42578125" style="398" customWidth="1"/>
    <col min="2832" max="3073" width="12.5703125" style="398"/>
    <col min="3074" max="3074" width="67.7109375" style="398" customWidth="1"/>
    <col min="3075" max="3075" width="19.5703125" style="398" customWidth="1"/>
    <col min="3076" max="3076" width="2.5703125" style="398" customWidth="1"/>
    <col min="3077" max="3077" width="20.7109375" style="398" customWidth="1"/>
    <col min="3078" max="3078" width="21.5703125" style="398" customWidth="1"/>
    <col min="3079" max="3080" width="20.85546875" style="398" customWidth="1"/>
    <col min="3081" max="3081" width="4.7109375" style="398" customWidth="1"/>
    <col min="3082" max="3082" width="6.5703125" style="398" customWidth="1"/>
    <col min="3083" max="3083" width="14.85546875" style="398" bestFit="1" customWidth="1"/>
    <col min="3084" max="3084" width="21.5703125" style="398" customWidth="1"/>
    <col min="3085" max="3085" width="19.5703125" style="398" customWidth="1"/>
    <col min="3086" max="3086" width="15" style="398" customWidth="1"/>
    <col min="3087" max="3087" width="25.42578125" style="398" customWidth="1"/>
    <col min="3088" max="3329" width="12.5703125" style="398"/>
    <col min="3330" max="3330" width="67.7109375" style="398" customWidth="1"/>
    <col min="3331" max="3331" width="19.5703125" style="398" customWidth="1"/>
    <col min="3332" max="3332" width="2.5703125" style="398" customWidth="1"/>
    <col min="3333" max="3333" width="20.7109375" style="398" customWidth="1"/>
    <col min="3334" max="3334" width="21.5703125" style="398" customWidth="1"/>
    <col min="3335" max="3336" width="20.85546875" style="398" customWidth="1"/>
    <col min="3337" max="3337" width="4.7109375" style="398" customWidth="1"/>
    <col min="3338" max="3338" width="6.5703125" style="398" customWidth="1"/>
    <col min="3339" max="3339" width="14.85546875" style="398" bestFit="1" customWidth="1"/>
    <col min="3340" max="3340" width="21.5703125" style="398" customWidth="1"/>
    <col min="3341" max="3341" width="19.5703125" style="398" customWidth="1"/>
    <col min="3342" max="3342" width="15" style="398" customWidth="1"/>
    <col min="3343" max="3343" width="25.42578125" style="398" customWidth="1"/>
    <col min="3344" max="3585" width="12.5703125" style="398"/>
    <col min="3586" max="3586" width="67.7109375" style="398" customWidth="1"/>
    <col min="3587" max="3587" width="19.5703125" style="398" customWidth="1"/>
    <col min="3588" max="3588" width="2.5703125" style="398" customWidth="1"/>
    <col min="3589" max="3589" width="20.7109375" style="398" customWidth="1"/>
    <col min="3590" max="3590" width="21.5703125" style="398" customWidth="1"/>
    <col min="3591" max="3592" width="20.85546875" style="398" customWidth="1"/>
    <col min="3593" max="3593" width="4.7109375" style="398" customWidth="1"/>
    <col min="3594" max="3594" width="6.5703125" style="398" customWidth="1"/>
    <col min="3595" max="3595" width="14.85546875" style="398" bestFit="1" customWidth="1"/>
    <col min="3596" max="3596" width="21.5703125" style="398" customWidth="1"/>
    <col min="3597" max="3597" width="19.5703125" style="398" customWidth="1"/>
    <col min="3598" max="3598" width="15" style="398" customWidth="1"/>
    <col min="3599" max="3599" width="25.42578125" style="398" customWidth="1"/>
    <col min="3600" max="3841" width="12.5703125" style="398"/>
    <col min="3842" max="3842" width="67.7109375" style="398" customWidth="1"/>
    <col min="3843" max="3843" width="19.5703125" style="398" customWidth="1"/>
    <col min="3844" max="3844" width="2.5703125" style="398" customWidth="1"/>
    <col min="3845" max="3845" width="20.7109375" style="398" customWidth="1"/>
    <col min="3846" max="3846" width="21.5703125" style="398" customWidth="1"/>
    <col min="3847" max="3848" width="20.85546875" style="398" customWidth="1"/>
    <col min="3849" max="3849" width="4.7109375" style="398" customWidth="1"/>
    <col min="3850" max="3850" width="6.5703125" style="398" customWidth="1"/>
    <col min="3851" max="3851" width="14.85546875" style="398" bestFit="1" customWidth="1"/>
    <col min="3852" max="3852" width="21.5703125" style="398" customWidth="1"/>
    <col min="3853" max="3853" width="19.5703125" style="398" customWidth="1"/>
    <col min="3854" max="3854" width="15" style="398" customWidth="1"/>
    <col min="3855" max="3855" width="25.42578125" style="398" customWidth="1"/>
    <col min="3856" max="4097" width="12.5703125" style="398"/>
    <col min="4098" max="4098" width="67.7109375" style="398" customWidth="1"/>
    <col min="4099" max="4099" width="19.5703125" style="398" customWidth="1"/>
    <col min="4100" max="4100" width="2.5703125" style="398" customWidth="1"/>
    <col min="4101" max="4101" width="20.7109375" style="398" customWidth="1"/>
    <col min="4102" max="4102" width="21.5703125" style="398" customWidth="1"/>
    <col min="4103" max="4104" width="20.85546875" style="398" customWidth="1"/>
    <col min="4105" max="4105" width="4.7109375" style="398" customWidth="1"/>
    <col min="4106" max="4106" width="6.5703125" style="398" customWidth="1"/>
    <col min="4107" max="4107" width="14.85546875" style="398" bestFit="1" customWidth="1"/>
    <col min="4108" max="4108" width="21.5703125" style="398" customWidth="1"/>
    <col min="4109" max="4109" width="19.5703125" style="398" customWidth="1"/>
    <col min="4110" max="4110" width="15" style="398" customWidth="1"/>
    <col min="4111" max="4111" width="25.42578125" style="398" customWidth="1"/>
    <col min="4112" max="4353" width="12.5703125" style="398"/>
    <col min="4354" max="4354" width="67.7109375" style="398" customWidth="1"/>
    <col min="4355" max="4355" width="19.5703125" style="398" customWidth="1"/>
    <col min="4356" max="4356" width="2.5703125" style="398" customWidth="1"/>
    <col min="4357" max="4357" width="20.7109375" style="398" customWidth="1"/>
    <col min="4358" max="4358" width="21.5703125" style="398" customWidth="1"/>
    <col min="4359" max="4360" width="20.85546875" style="398" customWidth="1"/>
    <col min="4361" max="4361" width="4.7109375" style="398" customWidth="1"/>
    <col min="4362" max="4362" width="6.5703125" style="398" customWidth="1"/>
    <col min="4363" max="4363" width="14.85546875" style="398" bestFit="1" customWidth="1"/>
    <col min="4364" max="4364" width="21.5703125" style="398" customWidth="1"/>
    <col min="4365" max="4365" width="19.5703125" style="398" customWidth="1"/>
    <col min="4366" max="4366" width="15" style="398" customWidth="1"/>
    <col min="4367" max="4367" width="25.42578125" style="398" customWidth="1"/>
    <col min="4368" max="4609" width="12.5703125" style="398"/>
    <col min="4610" max="4610" width="67.7109375" style="398" customWidth="1"/>
    <col min="4611" max="4611" width="19.5703125" style="398" customWidth="1"/>
    <col min="4612" max="4612" width="2.5703125" style="398" customWidth="1"/>
    <col min="4613" max="4613" width="20.7109375" style="398" customWidth="1"/>
    <col min="4614" max="4614" width="21.5703125" style="398" customWidth="1"/>
    <col min="4615" max="4616" width="20.85546875" style="398" customWidth="1"/>
    <col min="4617" max="4617" width="4.7109375" style="398" customWidth="1"/>
    <col min="4618" max="4618" width="6.5703125" style="398" customWidth="1"/>
    <col min="4619" max="4619" width="14.85546875" style="398" bestFit="1" customWidth="1"/>
    <col min="4620" max="4620" width="21.5703125" style="398" customWidth="1"/>
    <col min="4621" max="4621" width="19.5703125" style="398" customWidth="1"/>
    <col min="4622" max="4622" width="15" style="398" customWidth="1"/>
    <col min="4623" max="4623" width="25.42578125" style="398" customWidth="1"/>
    <col min="4624" max="4865" width="12.5703125" style="398"/>
    <col min="4866" max="4866" width="67.7109375" style="398" customWidth="1"/>
    <col min="4867" max="4867" width="19.5703125" style="398" customWidth="1"/>
    <col min="4868" max="4868" width="2.5703125" style="398" customWidth="1"/>
    <col min="4869" max="4869" width="20.7109375" style="398" customWidth="1"/>
    <col min="4870" max="4870" width="21.5703125" style="398" customWidth="1"/>
    <col min="4871" max="4872" width="20.85546875" style="398" customWidth="1"/>
    <col min="4873" max="4873" width="4.7109375" style="398" customWidth="1"/>
    <col min="4874" max="4874" width="6.5703125" style="398" customWidth="1"/>
    <col min="4875" max="4875" width="14.85546875" style="398" bestFit="1" customWidth="1"/>
    <col min="4876" max="4876" width="21.5703125" style="398" customWidth="1"/>
    <col min="4877" max="4877" width="19.5703125" style="398" customWidth="1"/>
    <col min="4878" max="4878" width="15" style="398" customWidth="1"/>
    <col min="4879" max="4879" width="25.42578125" style="398" customWidth="1"/>
    <col min="4880" max="5121" width="12.5703125" style="398"/>
    <col min="5122" max="5122" width="67.7109375" style="398" customWidth="1"/>
    <col min="5123" max="5123" width="19.5703125" style="398" customWidth="1"/>
    <col min="5124" max="5124" width="2.5703125" style="398" customWidth="1"/>
    <col min="5125" max="5125" width="20.7109375" style="398" customWidth="1"/>
    <col min="5126" max="5126" width="21.5703125" style="398" customWidth="1"/>
    <col min="5127" max="5128" width="20.85546875" style="398" customWidth="1"/>
    <col min="5129" max="5129" width="4.7109375" style="398" customWidth="1"/>
    <col min="5130" max="5130" width="6.5703125" style="398" customWidth="1"/>
    <col min="5131" max="5131" width="14.85546875" style="398" bestFit="1" customWidth="1"/>
    <col min="5132" max="5132" width="21.5703125" style="398" customWidth="1"/>
    <col min="5133" max="5133" width="19.5703125" style="398" customWidth="1"/>
    <col min="5134" max="5134" width="15" style="398" customWidth="1"/>
    <col min="5135" max="5135" width="25.42578125" style="398" customWidth="1"/>
    <col min="5136" max="5377" width="12.5703125" style="398"/>
    <col min="5378" max="5378" width="67.7109375" style="398" customWidth="1"/>
    <col min="5379" max="5379" width="19.5703125" style="398" customWidth="1"/>
    <col min="5380" max="5380" width="2.5703125" style="398" customWidth="1"/>
    <col min="5381" max="5381" width="20.7109375" style="398" customWidth="1"/>
    <col min="5382" max="5382" width="21.5703125" style="398" customWidth="1"/>
    <col min="5383" max="5384" width="20.85546875" style="398" customWidth="1"/>
    <col min="5385" max="5385" width="4.7109375" style="398" customWidth="1"/>
    <col min="5386" max="5386" width="6.5703125" style="398" customWidth="1"/>
    <col min="5387" max="5387" width="14.85546875" style="398" bestFit="1" customWidth="1"/>
    <col min="5388" max="5388" width="21.5703125" style="398" customWidth="1"/>
    <col min="5389" max="5389" width="19.5703125" style="398" customWidth="1"/>
    <col min="5390" max="5390" width="15" style="398" customWidth="1"/>
    <col min="5391" max="5391" width="25.42578125" style="398" customWidth="1"/>
    <col min="5392" max="5633" width="12.5703125" style="398"/>
    <col min="5634" max="5634" width="67.7109375" style="398" customWidth="1"/>
    <col min="5635" max="5635" width="19.5703125" style="398" customWidth="1"/>
    <col min="5636" max="5636" width="2.5703125" style="398" customWidth="1"/>
    <col min="5637" max="5637" width="20.7109375" style="398" customWidth="1"/>
    <col min="5638" max="5638" width="21.5703125" style="398" customWidth="1"/>
    <col min="5639" max="5640" width="20.85546875" style="398" customWidth="1"/>
    <col min="5641" max="5641" width="4.7109375" style="398" customWidth="1"/>
    <col min="5642" max="5642" width="6.5703125" style="398" customWidth="1"/>
    <col min="5643" max="5643" width="14.85546875" style="398" bestFit="1" customWidth="1"/>
    <col min="5644" max="5644" width="21.5703125" style="398" customWidth="1"/>
    <col min="5645" max="5645" width="19.5703125" style="398" customWidth="1"/>
    <col min="5646" max="5646" width="15" style="398" customWidth="1"/>
    <col min="5647" max="5647" width="25.42578125" style="398" customWidth="1"/>
    <col min="5648" max="5889" width="12.5703125" style="398"/>
    <col min="5890" max="5890" width="67.7109375" style="398" customWidth="1"/>
    <col min="5891" max="5891" width="19.5703125" style="398" customWidth="1"/>
    <col min="5892" max="5892" width="2.5703125" style="398" customWidth="1"/>
    <col min="5893" max="5893" width="20.7109375" style="398" customWidth="1"/>
    <col min="5894" max="5894" width="21.5703125" style="398" customWidth="1"/>
    <col min="5895" max="5896" width="20.85546875" style="398" customWidth="1"/>
    <col min="5897" max="5897" width="4.7109375" style="398" customWidth="1"/>
    <col min="5898" max="5898" width="6.5703125" style="398" customWidth="1"/>
    <col min="5899" max="5899" width="14.85546875" style="398" bestFit="1" customWidth="1"/>
    <col min="5900" max="5900" width="21.5703125" style="398" customWidth="1"/>
    <col min="5901" max="5901" width="19.5703125" style="398" customWidth="1"/>
    <col min="5902" max="5902" width="15" style="398" customWidth="1"/>
    <col min="5903" max="5903" width="25.42578125" style="398" customWidth="1"/>
    <col min="5904" max="6145" width="12.5703125" style="398"/>
    <col min="6146" max="6146" width="67.7109375" style="398" customWidth="1"/>
    <col min="6147" max="6147" width="19.5703125" style="398" customWidth="1"/>
    <col min="6148" max="6148" width="2.5703125" style="398" customWidth="1"/>
    <col min="6149" max="6149" width="20.7109375" style="398" customWidth="1"/>
    <col min="6150" max="6150" width="21.5703125" style="398" customWidth="1"/>
    <col min="6151" max="6152" width="20.85546875" style="398" customWidth="1"/>
    <col min="6153" max="6153" width="4.7109375" style="398" customWidth="1"/>
    <col min="6154" max="6154" width="6.5703125" style="398" customWidth="1"/>
    <col min="6155" max="6155" width="14.85546875" style="398" bestFit="1" customWidth="1"/>
    <col min="6156" max="6156" width="21.5703125" style="398" customWidth="1"/>
    <col min="6157" max="6157" width="19.5703125" style="398" customWidth="1"/>
    <col min="6158" max="6158" width="15" style="398" customWidth="1"/>
    <col min="6159" max="6159" width="25.42578125" style="398" customWidth="1"/>
    <col min="6160" max="6401" width="12.5703125" style="398"/>
    <col min="6402" max="6402" width="67.7109375" style="398" customWidth="1"/>
    <col min="6403" max="6403" width="19.5703125" style="398" customWidth="1"/>
    <col min="6404" max="6404" width="2.5703125" style="398" customWidth="1"/>
    <col min="6405" max="6405" width="20.7109375" style="398" customWidth="1"/>
    <col min="6406" max="6406" width="21.5703125" style="398" customWidth="1"/>
    <col min="6407" max="6408" width="20.85546875" style="398" customWidth="1"/>
    <col min="6409" max="6409" width="4.7109375" style="398" customWidth="1"/>
    <col min="6410" max="6410" width="6.5703125" style="398" customWidth="1"/>
    <col min="6411" max="6411" width="14.85546875" style="398" bestFit="1" customWidth="1"/>
    <col min="6412" max="6412" width="21.5703125" style="398" customWidth="1"/>
    <col min="6413" max="6413" width="19.5703125" style="398" customWidth="1"/>
    <col min="6414" max="6414" width="15" style="398" customWidth="1"/>
    <col min="6415" max="6415" width="25.42578125" style="398" customWidth="1"/>
    <col min="6416" max="6657" width="12.5703125" style="398"/>
    <col min="6658" max="6658" width="67.7109375" style="398" customWidth="1"/>
    <col min="6659" max="6659" width="19.5703125" style="398" customWidth="1"/>
    <col min="6660" max="6660" width="2.5703125" style="398" customWidth="1"/>
    <col min="6661" max="6661" width="20.7109375" style="398" customWidth="1"/>
    <col min="6662" max="6662" width="21.5703125" style="398" customWidth="1"/>
    <col min="6663" max="6664" width="20.85546875" style="398" customWidth="1"/>
    <col min="6665" max="6665" width="4.7109375" style="398" customWidth="1"/>
    <col min="6666" max="6666" width="6.5703125" style="398" customWidth="1"/>
    <col min="6667" max="6667" width="14.85546875" style="398" bestFit="1" customWidth="1"/>
    <col min="6668" max="6668" width="21.5703125" style="398" customWidth="1"/>
    <col min="6669" max="6669" width="19.5703125" style="398" customWidth="1"/>
    <col min="6670" max="6670" width="15" style="398" customWidth="1"/>
    <col min="6671" max="6671" width="25.42578125" style="398" customWidth="1"/>
    <col min="6672" max="6913" width="12.5703125" style="398"/>
    <col min="6914" max="6914" width="67.7109375" style="398" customWidth="1"/>
    <col min="6915" max="6915" width="19.5703125" style="398" customWidth="1"/>
    <col min="6916" max="6916" width="2.5703125" style="398" customWidth="1"/>
    <col min="6917" max="6917" width="20.7109375" style="398" customWidth="1"/>
    <col min="6918" max="6918" width="21.5703125" style="398" customWidth="1"/>
    <col min="6919" max="6920" width="20.85546875" style="398" customWidth="1"/>
    <col min="6921" max="6921" width="4.7109375" style="398" customWidth="1"/>
    <col min="6922" max="6922" width="6.5703125" style="398" customWidth="1"/>
    <col min="6923" max="6923" width="14.85546875" style="398" bestFit="1" customWidth="1"/>
    <col min="6924" max="6924" width="21.5703125" style="398" customWidth="1"/>
    <col min="6925" max="6925" width="19.5703125" style="398" customWidth="1"/>
    <col min="6926" max="6926" width="15" style="398" customWidth="1"/>
    <col min="6927" max="6927" width="25.42578125" style="398" customWidth="1"/>
    <col min="6928" max="7169" width="12.5703125" style="398"/>
    <col min="7170" max="7170" width="67.7109375" style="398" customWidth="1"/>
    <col min="7171" max="7171" width="19.5703125" style="398" customWidth="1"/>
    <col min="7172" max="7172" width="2.5703125" style="398" customWidth="1"/>
    <col min="7173" max="7173" width="20.7109375" style="398" customWidth="1"/>
    <col min="7174" max="7174" width="21.5703125" style="398" customWidth="1"/>
    <col min="7175" max="7176" width="20.85546875" style="398" customWidth="1"/>
    <col min="7177" max="7177" width="4.7109375" style="398" customWidth="1"/>
    <col min="7178" max="7178" width="6.5703125" style="398" customWidth="1"/>
    <col min="7179" max="7179" width="14.85546875" style="398" bestFit="1" customWidth="1"/>
    <col min="7180" max="7180" width="21.5703125" style="398" customWidth="1"/>
    <col min="7181" max="7181" width="19.5703125" style="398" customWidth="1"/>
    <col min="7182" max="7182" width="15" style="398" customWidth="1"/>
    <col min="7183" max="7183" width="25.42578125" style="398" customWidth="1"/>
    <col min="7184" max="7425" width="12.5703125" style="398"/>
    <col min="7426" max="7426" width="67.7109375" style="398" customWidth="1"/>
    <col min="7427" max="7427" width="19.5703125" style="398" customWidth="1"/>
    <col min="7428" max="7428" width="2.5703125" style="398" customWidth="1"/>
    <col min="7429" max="7429" width="20.7109375" style="398" customWidth="1"/>
    <col min="7430" max="7430" width="21.5703125" style="398" customWidth="1"/>
    <col min="7431" max="7432" width="20.85546875" style="398" customWidth="1"/>
    <col min="7433" max="7433" width="4.7109375" style="398" customWidth="1"/>
    <col min="7434" max="7434" width="6.5703125" style="398" customWidth="1"/>
    <col min="7435" max="7435" width="14.85546875" style="398" bestFit="1" customWidth="1"/>
    <col min="7436" max="7436" width="21.5703125" style="398" customWidth="1"/>
    <col min="7437" max="7437" width="19.5703125" style="398" customWidth="1"/>
    <col min="7438" max="7438" width="15" style="398" customWidth="1"/>
    <col min="7439" max="7439" width="25.42578125" style="398" customWidth="1"/>
    <col min="7440" max="7681" width="12.5703125" style="398"/>
    <col min="7682" max="7682" width="67.7109375" style="398" customWidth="1"/>
    <col min="7683" max="7683" width="19.5703125" style="398" customWidth="1"/>
    <col min="7684" max="7684" width="2.5703125" style="398" customWidth="1"/>
    <col min="7685" max="7685" width="20.7109375" style="398" customWidth="1"/>
    <col min="7686" max="7686" width="21.5703125" style="398" customWidth="1"/>
    <col min="7687" max="7688" width="20.85546875" style="398" customWidth="1"/>
    <col min="7689" max="7689" width="4.7109375" style="398" customWidth="1"/>
    <col min="7690" max="7690" width="6.5703125" style="398" customWidth="1"/>
    <col min="7691" max="7691" width="14.85546875" style="398" bestFit="1" customWidth="1"/>
    <col min="7692" max="7692" width="21.5703125" style="398" customWidth="1"/>
    <col min="7693" max="7693" width="19.5703125" style="398" customWidth="1"/>
    <col min="7694" max="7694" width="15" style="398" customWidth="1"/>
    <col min="7695" max="7695" width="25.42578125" style="398" customWidth="1"/>
    <col min="7696" max="7937" width="12.5703125" style="398"/>
    <col min="7938" max="7938" width="67.7109375" style="398" customWidth="1"/>
    <col min="7939" max="7939" width="19.5703125" style="398" customWidth="1"/>
    <col min="7940" max="7940" width="2.5703125" style="398" customWidth="1"/>
    <col min="7941" max="7941" width="20.7109375" style="398" customWidth="1"/>
    <col min="7942" max="7942" width="21.5703125" style="398" customWidth="1"/>
    <col min="7943" max="7944" width="20.85546875" style="398" customWidth="1"/>
    <col min="7945" max="7945" width="4.7109375" style="398" customWidth="1"/>
    <col min="7946" max="7946" width="6.5703125" style="398" customWidth="1"/>
    <col min="7947" max="7947" width="14.85546875" style="398" bestFit="1" customWidth="1"/>
    <col min="7948" max="7948" width="21.5703125" style="398" customWidth="1"/>
    <col min="7949" max="7949" width="19.5703125" style="398" customWidth="1"/>
    <col min="7950" max="7950" width="15" style="398" customWidth="1"/>
    <col min="7951" max="7951" width="25.42578125" style="398" customWidth="1"/>
    <col min="7952" max="8193" width="12.5703125" style="398"/>
    <col min="8194" max="8194" width="67.7109375" style="398" customWidth="1"/>
    <col min="8195" max="8195" width="19.5703125" style="398" customWidth="1"/>
    <col min="8196" max="8196" width="2.5703125" style="398" customWidth="1"/>
    <col min="8197" max="8197" width="20.7109375" style="398" customWidth="1"/>
    <col min="8198" max="8198" width="21.5703125" style="398" customWidth="1"/>
    <col min="8199" max="8200" width="20.85546875" style="398" customWidth="1"/>
    <col min="8201" max="8201" width="4.7109375" style="398" customWidth="1"/>
    <col min="8202" max="8202" width="6.5703125" style="398" customWidth="1"/>
    <col min="8203" max="8203" width="14.85546875" style="398" bestFit="1" customWidth="1"/>
    <col min="8204" max="8204" width="21.5703125" style="398" customWidth="1"/>
    <col min="8205" max="8205" width="19.5703125" style="398" customWidth="1"/>
    <col min="8206" max="8206" width="15" style="398" customWidth="1"/>
    <col min="8207" max="8207" width="25.42578125" style="398" customWidth="1"/>
    <col min="8208" max="8449" width="12.5703125" style="398"/>
    <col min="8450" max="8450" width="67.7109375" style="398" customWidth="1"/>
    <col min="8451" max="8451" width="19.5703125" style="398" customWidth="1"/>
    <col min="8452" max="8452" width="2.5703125" style="398" customWidth="1"/>
    <col min="8453" max="8453" width="20.7109375" style="398" customWidth="1"/>
    <col min="8454" max="8454" width="21.5703125" style="398" customWidth="1"/>
    <col min="8455" max="8456" width="20.85546875" style="398" customWidth="1"/>
    <col min="8457" max="8457" width="4.7109375" style="398" customWidth="1"/>
    <col min="8458" max="8458" width="6.5703125" style="398" customWidth="1"/>
    <col min="8459" max="8459" width="14.85546875" style="398" bestFit="1" customWidth="1"/>
    <col min="8460" max="8460" width="21.5703125" style="398" customWidth="1"/>
    <col min="8461" max="8461" width="19.5703125" style="398" customWidth="1"/>
    <col min="8462" max="8462" width="15" style="398" customWidth="1"/>
    <col min="8463" max="8463" width="25.42578125" style="398" customWidth="1"/>
    <col min="8464" max="8705" width="12.5703125" style="398"/>
    <col min="8706" max="8706" width="67.7109375" style="398" customWidth="1"/>
    <col min="8707" max="8707" width="19.5703125" style="398" customWidth="1"/>
    <col min="8708" max="8708" width="2.5703125" style="398" customWidth="1"/>
    <col min="8709" max="8709" width="20.7109375" style="398" customWidth="1"/>
    <col min="8710" max="8710" width="21.5703125" style="398" customWidth="1"/>
    <col min="8711" max="8712" width="20.85546875" style="398" customWidth="1"/>
    <col min="8713" max="8713" width="4.7109375" style="398" customWidth="1"/>
    <col min="8714" max="8714" width="6.5703125" style="398" customWidth="1"/>
    <col min="8715" max="8715" width="14.85546875" style="398" bestFit="1" customWidth="1"/>
    <col min="8716" max="8716" width="21.5703125" style="398" customWidth="1"/>
    <col min="8717" max="8717" width="19.5703125" style="398" customWidth="1"/>
    <col min="8718" max="8718" width="15" style="398" customWidth="1"/>
    <col min="8719" max="8719" width="25.42578125" style="398" customWidth="1"/>
    <col min="8720" max="8961" width="12.5703125" style="398"/>
    <col min="8962" max="8962" width="67.7109375" style="398" customWidth="1"/>
    <col min="8963" max="8963" width="19.5703125" style="398" customWidth="1"/>
    <col min="8964" max="8964" width="2.5703125" style="398" customWidth="1"/>
    <col min="8965" max="8965" width="20.7109375" style="398" customWidth="1"/>
    <col min="8966" max="8966" width="21.5703125" style="398" customWidth="1"/>
    <col min="8967" max="8968" width="20.85546875" style="398" customWidth="1"/>
    <col min="8969" max="8969" width="4.7109375" style="398" customWidth="1"/>
    <col min="8970" max="8970" width="6.5703125" style="398" customWidth="1"/>
    <col min="8971" max="8971" width="14.85546875" style="398" bestFit="1" customWidth="1"/>
    <col min="8972" max="8972" width="21.5703125" style="398" customWidth="1"/>
    <col min="8973" max="8973" width="19.5703125" style="398" customWidth="1"/>
    <col min="8974" max="8974" width="15" style="398" customWidth="1"/>
    <col min="8975" max="8975" width="25.42578125" style="398" customWidth="1"/>
    <col min="8976" max="9217" width="12.5703125" style="398"/>
    <col min="9218" max="9218" width="67.7109375" style="398" customWidth="1"/>
    <col min="9219" max="9219" width="19.5703125" style="398" customWidth="1"/>
    <col min="9220" max="9220" width="2.5703125" style="398" customWidth="1"/>
    <col min="9221" max="9221" width="20.7109375" style="398" customWidth="1"/>
    <col min="9222" max="9222" width="21.5703125" style="398" customWidth="1"/>
    <col min="9223" max="9224" width="20.85546875" style="398" customWidth="1"/>
    <col min="9225" max="9225" width="4.7109375" style="398" customWidth="1"/>
    <col min="9226" max="9226" width="6.5703125" style="398" customWidth="1"/>
    <col min="9227" max="9227" width="14.85546875" style="398" bestFit="1" customWidth="1"/>
    <col min="9228" max="9228" width="21.5703125" style="398" customWidth="1"/>
    <col min="9229" max="9229" width="19.5703125" style="398" customWidth="1"/>
    <col min="9230" max="9230" width="15" style="398" customWidth="1"/>
    <col min="9231" max="9231" width="25.42578125" style="398" customWidth="1"/>
    <col min="9232" max="9473" width="12.5703125" style="398"/>
    <col min="9474" max="9474" width="67.7109375" style="398" customWidth="1"/>
    <col min="9475" max="9475" width="19.5703125" style="398" customWidth="1"/>
    <col min="9476" max="9476" width="2.5703125" style="398" customWidth="1"/>
    <col min="9477" max="9477" width="20.7109375" style="398" customWidth="1"/>
    <col min="9478" max="9478" width="21.5703125" style="398" customWidth="1"/>
    <col min="9479" max="9480" width="20.85546875" style="398" customWidth="1"/>
    <col min="9481" max="9481" width="4.7109375" style="398" customWidth="1"/>
    <col min="9482" max="9482" width="6.5703125" style="398" customWidth="1"/>
    <col min="9483" max="9483" width="14.85546875" style="398" bestFit="1" customWidth="1"/>
    <col min="9484" max="9484" width="21.5703125" style="398" customWidth="1"/>
    <col min="9485" max="9485" width="19.5703125" style="398" customWidth="1"/>
    <col min="9486" max="9486" width="15" style="398" customWidth="1"/>
    <col min="9487" max="9487" width="25.42578125" style="398" customWidth="1"/>
    <col min="9488" max="9729" width="12.5703125" style="398"/>
    <col min="9730" max="9730" width="67.7109375" style="398" customWidth="1"/>
    <col min="9731" max="9731" width="19.5703125" style="398" customWidth="1"/>
    <col min="9732" max="9732" width="2.5703125" style="398" customWidth="1"/>
    <col min="9733" max="9733" width="20.7109375" style="398" customWidth="1"/>
    <col min="9734" max="9734" width="21.5703125" style="398" customWidth="1"/>
    <col min="9735" max="9736" width="20.85546875" style="398" customWidth="1"/>
    <col min="9737" max="9737" width="4.7109375" style="398" customWidth="1"/>
    <col min="9738" max="9738" width="6.5703125" style="398" customWidth="1"/>
    <col min="9739" max="9739" width="14.85546875" style="398" bestFit="1" customWidth="1"/>
    <col min="9740" max="9740" width="21.5703125" style="398" customWidth="1"/>
    <col min="9741" max="9741" width="19.5703125" style="398" customWidth="1"/>
    <col min="9742" max="9742" width="15" style="398" customWidth="1"/>
    <col min="9743" max="9743" width="25.42578125" style="398" customWidth="1"/>
    <col min="9744" max="9985" width="12.5703125" style="398"/>
    <col min="9986" max="9986" width="67.7109375" style="398" customWidth="1"/>
    <col min="9987" max="9987" width="19.5703125" style="398" customWidth="1"/>
    <col min="9988" max="9988" width="2.5703125" style="398" customWidth="1"/>
    <col min="9989" max="9989" width="20.7109375" style="398" customWidth="1"/>
    <col min="9990" max="9990" width="21.5703125" style="398" customWidth="1"/>
    <col min="9991" max="9992" width="20.85546875" style="398" customWidth="1"/>
    <col min="9993" max="9993" width="4.7109375" style="398" customWidth="1"/>
    <col min="9994" max="9994" width="6.5703125" style="398" customWidth="1"/>
    <col min="9995" max="9995" width="14.85546875" style="398" bestFit="1" customWidth="1"/>
    <col min="9996" max="9996" width="21.5703125" style="398" customWidth="1"/>
    <col min="9997" max="9997" width="19.5703125" style="398" customWidth="1"/>
    <col min="9998" max="9998" width="15" style="398" customWidth="1"/>
    <col min="9999" max="9999" width="25.42578125" style="398" customWidth="1"/>
    <col min="10000" max="10241" width="12.5703125" style="398"/>
    <col min="10242" max="10242" width="67.7109375" style="398" customWidth="1"/>
    <col min="10243" max="10243" width="19.5703125" style="398" customWidth="1"/>
    <col min="10244" max="10244" width="2.5703125" style="398" customWidth="1"/>
    <col min="10245" max="10245" width="20.7109375" style="398" customWidth="1"/>
    <col min="10246" max="10246" width="21.5703125" style="398" customWidth="1"/>
    <col min="10247" max="10248" width="20.85546875" style="398" customWidth="1"/>
    <col min="10249" max="10249" width="4.7109375" style="398" customWidth="1"/>
    <col min="10250" max="10250" width="6.5703125" style="398" customWidth="1"/>
    <col min="10251" max="10251" width="14.85546875" style="398" bestFit="1" customWidth="1"/>
    <col min="10252" max="10252" width="21.5703125" style="398" customWidth="1"/>
    <col min="10253" max="10253" width="19.5703125" style="398" customWidth="1"/>
    <col min="10254" max="10254" width="15" style="398" customWidth="1"/>
    <col min="10255" max="10255" width="25.42578125" style="398" customWidth="1"/>
    <col min="10256" max="10497" width="12.5703125" style="398"/>
    <col min="10498" max="10498" width="67.7109375" style="398" customWidth="1"/>
    <col min="10499" max="10499" width="19.5703125" style="398" customWidth="1"/>
    <col min="10500" max="10500" width="2.5703125" style="398" customWidth="1"/>
    <col min="10501" max="10501" width="20.7109375" style="398" customWidth="1"/>
    <col min="10502" max="10502" width="21.5703125" style="398" customWidth="1"/>
    <col min="10503" max="10504" width="20.85546875" style="398" customWidth="1"/>
    <col min="10505" max="10505" width="4.7109375" style="398" customWidth="1"/>
    <col min="10506" max="10506" width="6.5703125" style="398" customWidth="1"/>
    <col min="10507" max="10507" width="14.85546875" style="398" bestFit="1" customWidth="1"/>
    <col min="10508" max="10508" width="21.5703125" style="398" customWidth="1"/>
    <col min="10509" max="10509" width="19.5703125" style="398" customWidth="1"/>
    <col min="10510" max="10510" width="15" style="398" customWidth="1"/>
    <col min="10511" max="10511" width="25.42578125" style="398" customWidth="1"/>
    <col min="10512" max="10753" width="12.5703125" style="398"/>
    <col min="10754" max="10754" width="67.7109375" style="398" customWidth="1"/>
    <col min="10755" max="10755" width="19.5703125" style="398" customWidth="1"/>
    <col min="10756" max="10756" width="2.5703125" style="398" customWidth="1"/>
    <col min="10757" max="10757" width="20.7109375" style="398" customWidth="1"/>
    <col min="10758" max="10758" width="21.5703125" style="398" customWidth="1"/>
    <col min="10759" max="10760" width="20.85546875" style="398" customWidth="1"/>
    <col min="10761" max="10761" width="4.7109375" style="398" customWidth="1"/>
    <col min="10762" max="10762" width="6.5703125" style="398" customWidth="1"/>
    <col min="10763" max="10763" width="14.85546875" style="398" bestFit="1" customWidth="1"/>
    <col min="10764" max="10764" width="21.5703125" style="398" customWidth="1"/>
    <col min="10765" max="10765" width="19.5703125" style="398" customWidth="1"/>
    <col min="10766" max="10766" width="15" style="398" customWidth="1"/>
    <col min="10767" max="10767" width="25.42578125" style="398" customWidth="1"/>
    <col min="10768" max="11009" width="12.5703125" style="398"/>
    <col min="11010" max="11010" width="67.7109375" style="398" customWidth="1"/>
    <col min="11011" max="11011" width="19.5703125" style="398" customWidth="1"/>
    <col min="11012" max="11012" width="2.5703125" style="398" customWidth="1"/>
    <col min="11013" max="11013" width="20.7109375" style="398" customWidth="1"/>
    <col min="11014" max="11014" width="21.5703125" style="398" customWidth="1"/>
    <col min="11015" max="11016" width="20.85546875" style="398" customWidth="1"/>
    <col min="11017" max="11017" width="4.7109375" style="398" customWidth="1"/>
    <col min="11018" max="11018" width="6.5703125" style="398" customWidth="1"/>
    <col min="11019" max="11019" width="14.85546875" style="398" bestFit="1" customWidth="1"/>
    <col min="11020" max="11020" width="21.5703125" style="398" customWidth="1"/>
    <col min="11021" max="11021" width="19.5703125" style="398" customWidth="1"/>
    <col min="11022" max="11022" width="15" style="398" customWidth="1"/>
    <col min="11023" max="11023" width="25.42578125" style="398" customWidth="1"/>
    <col min="11024" max="11265" width="12.5703125" style="398"/>
    <col min="11266" max="11266" width="67.7109375" style="398" customWidth="1"/>
    <col min="11267" max="11267" width="19.5703125" style="398" customWidth="1"/>
    <col min="11268" max="11268" width="2.5703125" style="398" customWidth="1"/>
    <col min="11269" max="11269" width="20.7109375" style="398" customWidth="1"/>
    <col min="11270" max="11270" width="21.5703125" style="398" customWidth="1"/>
    <col min="11271" max="11272" width="20.85546875" style="398" customWidth="1"/>
    <col min="11273" max="11273" width="4.7109375" style="398" customWidth="1"/>
    <col min="11274" max="11274" width="6.5703125" style="398" customWidth="1"/>
    <col min="11275" max="11275" width="14.85546875" style="398" bestFit="1" customWidth="1"/>
    <col min="11276" max="11276" width="21.5703125" style="398" customWidth="1"/>
    <col min="11277" max="11277" width="19.5703125" style="398" customWidth="1"/>
    <col min="11278" max="11278" width="15" style="398" customWidth="1"/>
    <col min="11279" max="11279" width="25.42578125" style="398" customWidth="1"/>
    <col min="11280" max="11521" width="12.5703125" style="398"/>
    <col min="11522" max="11522" width="67.7109375" style="398" customWidth="1"/>
    <col min="11523" max="11523" width="19.5703125" style="398" customWidth="1"/>
    <col min="11524" max="11524" width="2.5703125" style="398" customWidth="1"/>
    <col min="11525" max="11525" width="20.7109375" style="398" customWidth="1"/>
    <col min="11526" max="11526" width="21.5703125" style="398" customWidth="1"/>
    <col min="11527" max="11528" width="20.85546875" style="398" customWidth="1"/>
    <col min="11529" max="11529" width="4.7109375" style="398" customWidth="1"/>
    <col min="11530" max="11530" width="6.5703125" style="398" customWidth="1"/>
    <col min="11531" max="11531" width="14.85546875" style="398" bestFit="1" customWidth="1"/>
    <col min="11532" max="11532" width="21.5703125" style="398" customWidth="1"/>
    <col min="11533" max="11533" width="19.5703125" style="398" customWidth="1"/>
    <col min="11534" max="11534" width="15" style="398" customWidth="1"/>
    <col min="11535" max="11535" width="25.42578125" style="398" customWidth="1"/>
    <col min="11536" max="11777" width="12.5703125" style="398"/>
    <col min="11778" max="11778" width="67.7109375" style="398" customWidth="1"/>
    <col min="11779" max="11779" width="19.5703125" style="398" customWidth="1"/>
    <col min="11780" max="11780" width="2.5703125" style="398" customWidth="1"/>
    <col min="11781" max="11781" width="20.7109375" style="398" customWidth="1"/>
    <col min="11782" max="11782" width="21.5703125" style="398" customWidth="1"/>
    <col min="11783" max="11784" width="20.85546875" style="398" customWidth="1"/>
    <col min="11785" max="11785" width="4.7109375" style="398" customWidth="1"/>
    <col min="11786" max="11786" width="6.5703125" style="398" customWidth="1"/>
    <col min="11787" max="11787" width="14.85546875" style="398" bestFit="1" customWidth="1"/>
    <col min="11788" max="11788" width="21.5703125" style="398" customWidth="1"/>
    <col min="11789" max="11789" width="19.5703125" style="398" customWidth="1"/>
    <col min="11790" max="11790" width="15" style="398" customWidth="1"/>
    <col min="11791" max="11791" width="25.42578125" style="398" customWidth="1"/>
    <col min="11792" max="12033" width="12.5703125" style="398"/>
    <col min="12034" max="12034" width="67.7109375" style="398" customWidth="1"/>
    <col min="12035" max="12035" width="19.5703125" style="398" customWidth="1"/>
    <col min="12036" max="12036" width="2.5703125" style="398" customWidth="1"/>
    <col min="12037" max="12037" width="20.7109375" style="398" customWidth="1"/>
    <col min="12038" max="12038" width="21.5703125" style="398" customWidth="1"/>
    <col min="12039" max="12040" width="20.85546875" style="398" customWidth="1"/>
    <col min="12041" max="12041" width="4.7109375" style="398" customWidth="1"/>
    <col min="12042" max="12042" width="6.5703125" style="398" customWidth="1"/>
    <col min="12043" max="12043" width="14.85546875" style="398" bestFit="1" customWidth="1"/>
    <col min="12044" max="12044" width="21.5703125" style="398" customWidth="1"/>
    <col min="12045" max="12045" width="19.5703125" style="398" customWidth="1"/>
    <col min="12046" max="12046" width="15" style="398" customWidth="1"/>
    <col min="12047" max="12047" width="25.42578125" style="398" customWidth="1"/>
    <col min="12048" max="12289" width="12.5703125" style="398"/>
    <col min="12290" max="12290" width="67.7109375" style="398" customWidth="1"/>
    <col min="12291" max="12291" width="19.5703125" style="398" customWidth="1"/>
    <col min="12292" max="12292" width="2.5703125" style="398" customWidth="1"/>
    <col min="12293" max="12293" width="20.7109375" style="398" customWidth="1"/>
    <col min="12294" max="12294" width="21.5703125" style="398" customWidth="1"/>
    <col min="12295" max="12296" width="20.85546875" style="398" customWidth="1"/>
    <col min="12297" max="12297" width="4.7109375" style="398" customWidth="1"/>
    <col min="12298" max="12298" width="6.5703125" style="398" customWidth="1"/>
    <col min="12299" max="12299" width="14.85546875" style="398" bestFit="1" customWidth="1"/>
    <col min="12300" max="12300" width="21.5703125" style="398" customWidth="1"/>
    <col min="12301" max="12301" width="19.5703125" style="398" customWidth="1"/>
    <col min="12302" max="12302" width="15" style="398" customWidth="1"/>
    <col min="12303" max="12303" width="25.42578125" style="398" customWidth="1"/>
    <col min="12304" max="12545" width="12.5703125" style="398"/>
    <col min="12546" max="12546" width="67.7109375" style="398" customWidth="1"/>
    <col min="12547" max="12547" width="19.5703125" style="398" customWidth="1"/>
    <col min="12548" max="12548" width="2.5703125" style="398" customWidth="1"/>
    <col min="12549" max="12549" width="20.7109375" style="398" customWidth="1"/>
    <col min="12550" max="12550" width="21.5703125" style="398" customWidth="1"/>
    <col min="12551" max="12552" width="20.85546875" style="398" customWidth="1"/>
    <col min="12553" max="12553" width="4.7109375" style="398" customWidth="1"/>
    <col min="12554" max="12554" width="6.5703125" style="398" customWidth="1"/>
    <col min="12555" max="12555" width="14.85546875" style="398" bestFit="1" customWidth="1"/>
    <col min="12556" max="12556" width="21.5703125" style="398" customWidth="1"/>
    <col min="12557" max="12557" width="19.5703125" style="398" customWidth="1"/>
    <col min="12558" max="12558" width="15" style="398" customWidth="1"/>
    <col min="12559" max="12559" width="25.42578125" style="398" customWidth="1"/>
    <col min="12560" max="12801" width="12.5703125" style="398"/>
    <col min="12802" max="12802" width="67.7109375" style="398" customWidth="1"/>
    <col min="12803" max="12803" width="19.5703125" style="398" customWidth="1"/>
    <col min="12804" max="12804" width="2.5703125" style="398" customWidth="1"/>
    <col min="12805" max="12805" width="20.7109375" style="398" customWidth="1"/>
    <col min="12806" max="12806" width="21.5703125" style="398" customWidth="1"/>
    <col min="12807" max="12808" width="20.85546875" style="398" customWidth="1"/>
    <col min="12809" max="12809" width="4.7109375" style="398" customWidth="1"/>
    <col min="12810" max="12810" width="6.5703125" style="398" customWidth="1"/>
    <col min="12811" max="12811" width="14.85546875" style="398" bestFit="1" customWidth="1"/>
    <col min="12812" max="12812" width="21.5703125" style="398" customWidth="1"/>
    <col min="12813" max="12813" width="19.5703125" style="398" customWidth="1"/>
    <col min="12814" max="12814" width="15" style="398" customWidth="1"/>
    <col min="12815" max="12815" width="25.42578125" style="398" customWidth="1"/>
    <col min="12816" max="13057" width="12.5703125" style="398"/>
    <col min="13058" max="13058" width="67.7109375" style="398" customWidth="1"/>
    <col min="13059" max="13059" width="19.5703125" style="398" customWidth="1"/>
    <col min="13060" max="13060" width="2.5703125" style="398" customWidth="1"/>
    <col min="13061" max="13061" width="20.7109375" style="398" customWidth="1"/>
    <col min="13062" max="13062" width="21.5703125" style="398" customWidth="1"/>
    <col min="13063" max="13064" width="20.85546875" style="398" customWidth="1"/>
    <col min="13065" max="13065" width="4.7109375" style="398" customWidth="1"/>
    <col min="13066" max="13066" width="6.5703125" style="398" customWidth="1"/>
    <col min="13067" max="13067" width="14.85546875" style="398" bestFit="1" customWidth="1"/>
    <col min="13068" max="13068" width="21.5703125" style="398" customWidth="1"/>
    <col min="13069" max="13069" width="19.5703125" style="398" customWidth="1"/>
    <col min="13070" max="13070" width="15" style="398" customWidth="1"/>
    <col min="13071" max="13071" width="25.42578125" style="398" customWidth="1"/>
    <col min="13072" max="13313" width="12.5703125" style="398"/>
    <col min="13314" max="13314" width="67.7109375" style="398" customWidth="1"/>
    <col min="13315" max="13315" width="19.5703125" style="398" customWidth="1"/>
    <col min="13316" max="13316" width="2.5703125" style="398" customWidth="1"/>
    <col min="13317" max="13317" width="20.7109375" style="398" customWidth="1"/>
    <col min="13318" max="13318" width="21.5703125" style="398" customWidth="1"/>
    <col min="13319" max="13320" width="20.85546875" style="398" customWidth="1"/>
    <col min="13321" max="13321" width="4.7109375" style="398" customWidth="1"/>
    <col min="13322" max="13322" width="6.5703125" style="398" customWidth="1"/>
    <col min="13323" max="13323" width="14.85546875" style="398" bestFit="1" customWidth="1"/>
    <col min="13324" max="13324" width="21.5703125" style="398" customWidth="1"/>
    <col min="13325" max="13325" width="19.5703125" style="398" customWidth="1"/>
    <col min="13326" max="13326" width="15" style="398" customWidth="1"/>
    <col min="13327" max="13327" width="25.42578125" style="398" customWidth="1"/>
    <col min="13328" max="13569" width="12.5703125" style="398"/>
    <col min="13570" max="13570" width="67.7109375" style="398" customWidth="1"/>
    <col min="13571" max="13571" width="19.5703125" style="398" customWidth="1"/>
    <col min="13572" max="13572" width="2.5703125" style="398" customWidth="1"/>
    <col min="13573" max="13573" width="20.7109375" style="398" customWidth="1"/>
    <col min="13574" max="13574" width="21.5703125" style="398" customWidth="1"/>
    <col min="13575" max="13576" width="20.85546875" style="398" customWidth="1"/>
    <col min="13577" max="13577" width="4.7109375" style="398" customWidth="1"/>
    <col min="13578" max="13578" width="6.5703125" style="398" customWidth="1"/>
    <col min="13579" max="13579" width="14.85546875" style="398" bestFit="1" customWidth="1"/>
    <col min="13580" max="13580" width="21.5703125" style="398" customWidth="1"/>
    <col min="13581" max="13581" width="19.5703125" style="398" customWidth="1"/>
    <col min="13582" max="13582" width="15" style="398" customWidth="1"/>
    <col min="13583" max="13583" width="25.42578125" style="398" customWidth="1"/>
    <col min="13584" max="13825" width="12.5703125" style="398"/>
    <col min="13826" max="13826" width="67.7109375" style="398" customWidth="1"/>
    <col min="13827" max="13827" width="19.5703125" style="398" customWidth="1"/>
    <col min="13828" max="13828" width="2.5703125" style="398" customWidth="1"/>
    <col min="13829" max="13829" width="20.7109375" style="398" customWidth="1"/>
    <col min="13830" max="13830" width="21.5703125" style="398" customWidth="1"/>
    <col min="13831" max="13832" width="20.85546875" style="398" customWidth="1"/>
    <col min="13833" max="13833" width="4.7109375" style="398" customWidth="1"/>
    <col min="13834" max="13834" width="6.5703125" style="398" customWidth="1"/>
    <col min="13835" max="13835" width="14.85546875" style="398" bestFit="1" customWidth="1"/>
    <col min="13836" max="13836" width="21.5703125" style="398" customWidth="1"/>
    <col min="13837" max="13837" width="19.5703125" style="398" customWidth="1"/>
    <col min="13838" max="13838" width="15" style="398" customWidth="1"/>
    <col min="13839" max="13839" width="25.42578125" style="398" customWidth="1"/>
    <col min="13840" max="14081" width="12.5703125" style="398"/>
    <col min="14082" max="14082" width="67.7109375" style="398" customWidth="1"/>
    <col min="14083" max="14083" width="19.5703125" style="398" customWidth="1"/>
    <col min="14084" max="14084" width="2.5703125" style="398" customWidth="1"/>
    <col min="14085" max="14085" width="20.7109375" style="398" customWidth="1"/>
    <col min="14086" max="14086" width="21.5703125" style="398" customWidth="1"/>
    <col min="14087" max="14088" width="20.85546875" style="398" customWidth="1"/>
    <col min="14089" max="14089" width="4.7109375" style="398" customWidth="1"/>
    <col min="14090" max="14090" width="6.5703125" style="398" customWidth="1"/>
    <col min="14091" max="14091" width="14.85546875" style="398" bestFit="1" customWidth="1"/>
    <col min="14092" max="14092" width="21.5703125" style="398" customWidth="1"/>
    <col min="14093" max="14093" width="19.5703125" style="398" customWidth="1"/>
    <col min="14094" max="14094" width="15" style="398" customWidth="1"/>
    <col min="14095" max="14095" width="25.42578125" style="398" customWidth="1"/>
    <col min="14096" max="14337" width="12.5703125" style="398"/>
    <col min="14338" max="14338" width="67.7109375" style="398" customWidth="1"/>
    <col min="14339" max="14339" width="19.5703125" style="398" customWidth="1"/>
    <col min="14340" max="14340" width="2.5703125" style="398" customWidth="1"/>
    <col min="14341" max="14341" width="20.7109375" style="398" customWidth="1"/>
    <col min="14342" max="14342" width="21.5703125" style="398" customWidth="1"/>
    <col min="14343" max="14344" width="20.85546875" style="398" customWidth="1"/>
    <col min="14345" max="14345" width="4.7109375" style="398" customWidth="1"/>
    <col min="14346" max="14346" width="6.5703125" style="398" customWidth="1"/>
    <col min="14347" max="14347" width="14.85546875" style="398" bestFit="1" customWidth="1"/>
    <col min="14348" max="14348" width="21.5703125" style="398" customWidth="1"/>
    <col min="14349" max="14349" width="19.5703125" style="398" customWidth="1"/>
    <col min="14350" max="14350" width="15" style="398" customWidth="1"/>
    <col min="14351" max="14351" width="25.42578125" style="398" customWidth="1"/>
    <col min="14352" max="14593" width="12.5703125" style="398"/>
    <col min="14594" max="14594" width="67.7109375" style="398" customWidth="1"/>
    <col min="14595" max="14595" width="19.5703125" style="398" customWidth="1"/>
    <col min="14596" max="14596" width="2.5703125" style="398" customWidth="1"/>
    <col min="14597" max="14597" width="20.7109375" style="398" customWidth="1"/>
    <col min="14598" max="14598" width="21.5703125" style="398" customWidth="1"/>
    <col min="14599" max="14600" width="20.85546875" style="398" customWidth="1"/>
    <col min="14601" max="14601" width="4.7109375" style="398" customWidth="1"/>
    <col min="14602" max="14602" width="6.5703125" style="398" customWidth="1"/>
    <col min="14603" max="14603" width="14.85546875" style="398" bestFit="1" customWidth="1"/>
    <col min="14604" max="14604" width="21.5703125" style="398" customWidth="1"/>
    <col min="14605" max="14605" width="19.5703125" style="398" customWidth="1"/>
    <col min="14606" max="14606" width="15" style="398" customWidth="1"/>
    <col min="14607" max="14607" width="25.42578125" style="398" customWidth="1"/>
    <col min="14608" max="14849" width="12.5703125" style="398"/>
    <col min="14850" max="14850" width="67.7109375" style="398" customWidth="1"/>
    <col min="14851" max="14851" width="19.5703125" style="398" customWidth="1"/>
    <col min="14852" max="14852" width="2.5703125" style="398" customWidth="1"/>
    <col min="14853" max="14853" width="20.7109375" style="398" customWidth="1"/>
    <col min="14854" max="14854" width="21.5703125" style="398" customWidth="1"/>
    <col min="14855" max="14856" width="20.85546875" style="398" customWidth="1"/>
    <col min="14857" max="14857" width="4.7109375" style="398" customWidth="1"/>
    <col min="14858" max="14858" width="6.5703125" style="398" customWidth="1"/>
    <col min="14859" max="14859" width="14.85546875" style="398" bestFit="1" customWidth="1"/>
    <col min="14860" max="14860" width="21.5703125" style="398" customWidth="1"/>
    <col min="14861" max="14861" width="19.5703125" style="398" customWidth="1"/>
    <col min="14862" max="14862" width="15" style="398" customWidth="1"/>
    <col min="14863" max="14863" width="25.42578125" style="398" customWidth="1"/>
    <col min="14864" max="15105" width="12.5703125" style="398"/>
    <col min="15106" max="15106" width="67.7109375" style="398" customWidth="1"/>
    <col min="15107" max="15107" width="19.5703125" style="398" customWidth="1"/>
    <col min="15108" max="15108" width="2.5703125" style="398" customWidth="1"/>
    <col min="15109" max="15109" width="20.7109375" style="398" customWidth="1"/>
    <col min="15110" max="15110" width="21.5703125" style="398" customWidth="1"/>
    <col min="15111" max="15112" width="20.85546875" style="398" customWidth="1"/>
    <col min="15113" max="15113" width="4.7109375" style="398" customWidth="1"/>
    <col min="15114" max="15114" width="6.5703125" style="398" customWidth="1"/>
    <col min="15115" max="15115" width="14.85546875" style="398" bestFit="1" customWidth="1"/>
    <col min="15116" max="15116" width="21.5703125" style="398" customWidth="1"/>
    <col min="15117" max="15117" width="19.5703125" style="398" customWidth="1"/>
    <col min="15118" max="15118" width="15" style="398" customWidth="1"/>
    <col min="15119" max="15119" width="25.42578125" style="398" customWidth="1"/>
    <col min="15120" max="15361" width="12.5703125" style="398"/>
    <col min="15362" max="15362" width="67.7109375" style="398" customWidth="1"/>
    <col min="15363" max="15363" width="19.5703125" style="398" customWidth="1"/>
    <col min="15364" max="15364" width="2.5703125" style="398" customWidth="1"/>
    <col min="15365" max="15365" width="20.7109375" style="398" customWidth="1"/>
    <col min="15366" max="15366" width="21.5703125" style="398" customWidth="1"/>
    <col min="15367" max="15368" width="20.85546875" style="398" customWidth="1"/>
    <col min="15369" max="15369" width="4.7109375" style="398" customWidth="1"/>
    <col min="15370" max="15370" width="6.5703125" style="398" customWidth="1"/>
    <col min="15371" max="15371" width="14.85546875" style="398" bestFit="1" customWidth="1"/>
    <col min="15372" max="15372" width="21.5703125" style="398" customWidth="1"/>
    <col min="15373" max="15373" width="19.5703125" style="398" customWidth="1"/>
    <col min="15374" max="15374" width="15" style="398" customWidth="1"/>
    <col min="15375" max="15375" width="25.42578125" style="398" customWidth="1"/>
    <col min="15376" max="15617" width="12.5703125" style="398"/>
    <col min="15618" max="15618" width="67.7109375" style="398" customWidth="1"/>
    <col min="15619" max="15619" width="19.5703125" style="398" customWidth="1"/>
    <col min="15620" max="15620" width="2.5703125" style="398" customWidth="1"/>
    <col min="15621" max="15621" width="20.7109375" style="398" customWidth="1"/>
    <col min="15622" max="15622" width="21.5703125" style="398" customWidth="1"/>
    <col min="15623" max="15624" width="20.85546875" style="398" customWidth="1"/>
    <col min="15625" max="15625" width="4.7109375" style="398" customWidth="1"/>
    <col min="15626" max="15626" width="6.5703125" style="398" customWidth="1"/>
    <col min="15627" max="15627" width="14.85546875" style="398" bestFit="1" customWidth="1"/>
    <col min="15628" max="15628" width="21.5703125" style="398" customWidth="1"/>
    <col min="15629" max="15629" width="19.5703125" style="398" customWidth="1"/>
    <col min="15630" max="15630" width="15" style="398" customWidth="1"/>
    <col min="15631" max="15631" width="25.42578125" style="398" customWidth="1"/>
    <col min="15632" max="15873" width="12.5703125" style="398"/>
    <col min="15874" max="15874" width="67.7109375" style="398" customWidth="1"/>
    <col min="15875" max="15875" width="19.5703125" style="398" customWidth="1"/>
    <col min="15876" max="15876" width="2.5703125" style="398" customWidth="1"/>
    <col min="15877" max="15877" width="20.7109375" style="398" customWidth="1"/>
    <col min="15878" max="15878" width="21.5703125" style="398" customWidth="1"/>
    <col min="15879" max="15880" width="20.85546875" style="398" customWidth="1"/>
    <col min="15881" max="15881" width="4.7109375" style="398" customWidth="1"/>
    <col min="15882" max="15882" width="6.5703125" style="398" customWidth="1"/>
    <col min="15883" max="15883" width="14.85546875" style="398" bestFit="1" customWidth="1"/>
    <col min="15884" max="15884" width="21.5703125" style="398" customWidth="1"/>
    <col min="15885" max="15885" width="19.5703125" style="398" customWidth="1"/>
    <col min="15886" max="15886" width="15" style="398" customWidth="1"/>
    <col min="15887" max="15887" width="25.42578125" style="398" customWidth="1"/>
    <col min="15888" max="16129" width="12.5703125" style="398"/>
    <col min="16130" max="16130" width="67.7109375" style="398" customWidth="1"/>
    <col min="16131" max="16131" width="19.5703125" style="398" customWidth="1"/>
    <col min="16132" max="16132" width="2.5703125" style="398" customWidth="1"/>
    <col min="16133" max="16133" width="20.7109375" style="398" customWidth="1"/>
    <col min="16134" max="16134" width="21.5703125" style="398" customWidth="1"/>
    <col min="16135" max="16136" width="20.85546875" style="398" customWidth="1"/>
    <col min="16137" max="16137" width="4.7109375" style="398" customWidth="1"/>
    <col min="16138" max="16138" width="6.5703125" style="398" customWidth="1"/>
    <col min="16139" max="16139" width="14.85546875" style="398" bestFit="1" customWidth="1"/>
    <col min="16140" max="16140" width="21.5703125" style="398" customWidth="1"/>
    <col min="16141" max="16141" width="19.5703125" style="398" customWidth="1"/>
    <col min="16142" max="16142" width="15" style="398" customWidth="1"/>
    <col min="16143" max="16143" width="25.42578125" style="398" customWidth="1"/>
    <col min="16144" max="16384" width="12.5703125" style="398"/>
  </cols>
  <sheetData>
    <row r="1" spans="1:67" ht="16.5" customHeight="1">
      <c r="A1" s="395" t="s">
        <v>589</v>
      </c>
      <c r="B1" s="396"/>
      <c r="C1" s="396"/>
      <c r="D1" s="396"/>
      <c r="E1" s="396"/>
      <c r="F1" s="397"/>
      <c r="G1" s="397"/>
    </row>
    <row r="2" spans="1:67" ht="25.5" customHeight="1">
      <c r="A2" s="399" t="s">
        <v>590</v>
      </c>
      <c r="B2" s="400"/>
      <c r="C2" s="400"/>
      <c r="D2" s="400"/>
      <c r="E2" s="400"/>
      <c r="F2" s="401"/>
      <c r="G2" s="401"/>
    </row>
    <row r="3" spans="1:67" ht="21" customHeight="1">
      <c r="A3" s="399"/>
      <c r="B3" s="400"/>
      <c r="C3" s="400"/>
      <c r="D3" s="400"/>
      <c r="E3" s="400"/>
      <c r="F3" s="401"/>
      <c r="G3" s="402" t="s">
        <v>2</v>
      </c>
    </row>
    <row r="4" spans="1:67" ht="16.5" customHeight="1">
      <c r="A4" s="403"/>
      <c r="B4" s="1589" t="s">
        <v>563</v>
      </c>
      <c r="C4" s="1590"/>
      <c r="D4" s="1590"/>
      <c r="E4" s="1591"/>
      <c r="F4" s="1592" t="s">
        <v>564</v>
      </c>
      <c r="G4" s="1593"/>
    </row>
    <row r="5" spans="1:67" ht="15" customHeight="1">
      <c r="A5" s="404"/>
      <c r="B5" s="1586" t="s">
        <v>746</v>
      </c>
      <c r="C5" s="1587"/>
      <c r="D5" s="1587"/>
      <c r="E5" s="1588"/>
      <c r="F5" s="1586" t="s">
        <v>746</v>
      </c>
      <c r="G5" s="1588"/>
      <c r="H5" s="405" t="s">
        <v>4</v>
      </c>
    </row>
    <row r="6" spans="1:67" ht="15.75">
      <c r="A6" s="406" t="s">
        <v>3</v>
      </c>
      <c r="B6" s="407"/>
      <c r="C6" s="408"/>
      <c r="D6" s="409" t="s">
        <v>565</v>
      </c>
      <c r="E6" s="410"/>
      <c r="F6" s="411" t="s">
        <v>4</v>
      </c>
      <c r="G6" s="412" t="s">
        <v>4</v>
      </c>
      <c r="H6" s="405"/>
    </row>
    <row r="7" spans="1:67" ht="14.25" customHeight="1">
      <c r="A7" s="413"/>
      <c r="B7" s="414"/>
      <c r="C7" s="415"/>
      <c r="D7" s="416"/>
      <c r="E7" s="417" t="s">
        <v>565</v>
      </c>
      <c r="F7" s="418" t="s">
        <v>566</v>
      </c>
      <c r="G7" s="412" t="s">
        <v>567</v>
      </c>
      <c r="H7" s="419"/>
    </row>
    <row r="8" spans="1:67" ht="14.25" customHeight="1">
      <c r="A8" s="420"/>
      <c r="B8" s="415" t="s">
        <v>568</v>
      </c>
      <c r="C8" s="415"/>
      <c r="D8" s="406" t="s">
        <v>569</v>
      </c>
      <c r="E8" s="421" t="s">
        <v>570</v>
      </c>
      <c r="F8" s="418" t="s">
        <v>571</v>
      </c>
      <c r="G8" s="412" t="s">
        <v>572</v>
      </c>
      <c r="H8" s="419"/>
    </row>
    <row r="9" spans="1:67" ht="14.25" customHeight="1">
      <c r="A9" s="422"/>
      <c r="B9" s="423"/>
      <c r="C9" s="424"/>
      <c r="D9" s="425"/>
      <c r="E9" s="421" t="s">
        <v>573</v>
      </c>
      <c r="F9" s="426" t="s">
        <v>574</v>
      </c>
      <c r="G9" s="427"/>
      <c r="H9" s="428" t="s">
        <v>4</v>
      </c>
    </row>
    <row r="10" spans="1:67" ht="9.9499999999999993" customHeight="1">
      <c r="A10" s="429" t="s">
        <v>439</v>
      </c>
      <c r="B10" s="430">
        <v>2</v>
      </c>
      <c r="C10" s="431"/>
      <c r="D10" s="432">
        <v>3</v>
      </c>
      <c r="E10" s="432">
        <v>4</v>
      </c>
      <c r="F10" s="433">
        <v>5</v>
      </c>
      <c r="G10" s="434">
        <v>6</v>
      </c>
      <c r="H10" s="428" t="s">
        <v>4</v>
      </c>
    </row>
    <row r="11" spans="1:67" ht="12.75" customHeight="1">
      <c r="A11" s="435" t="s">
        <v>4</v>
      </c>
      <c r="B11" s="752" t="s">
        <v>4</v>
      </c>
      <c r="C11" s="752"/>
      <c r="D11" s="753" t="s">
        <v>124</v>
      </c>
      <c r="E11" s="754"/>
      <c r="F11" s="755" t="s">
        <v>4</v>
      </c>
      <c r="G11" s="756" t="s">
        <v>124</v>
      </c>
      <c r="H11" s="428" t="s">
        <v>4</v>
      </c>
    </row>
    <row r="12" spans="1:67" ht="16.5" customHeight="1">
      <c r="A12" s="435" t="s">
        <v>591</v>
      </c>
      <c r="B12" s="828">
        <v>2883905928.3699985</v>
      </c>
      <c r="C12" s="828"/>
      <c r="D12" s="829">
        <v>789421762.04000008</v>
      </c>
      <c r="E12" s="829">
        <v>786869909.23000002</v>
      </c>
      <c r="F12" s="828">
        <v>672865848.13000011</v>
      </c>
      <c r="G12" s="829">
        <v>116555913.91</v>
      </c>
      <c r="H12" s="428" t="s">
        <v>4</v>
      </c>
      <c r="K12" s="1152"/>
    </row>
    <row r="13" spans="1:67" s="436" customFormat="1" ht="21.75" customHeight="1">
      <c r="A13" s="757" t="s">
        <v>234</v>
      </c>
      <c r="B13" s="802">
        <v>2808203.3699999996</v>
      </c>
      <c r="C13" s="802"/>
      <c r="D13" s="830">
        <v>0</v>
      </c>
      <c r="E13" s="830">
        <v>0</v>
      </c>
      <c r="F13" s="831">
        <v>0</v>
      </c>
      <c r="G13" s="803">
        <v>0</v>
      </c>
      <c r="H13" s="428" t="s">
        <v>4</v>
      </c>
      <c r="I13" s="398"/>
      <c r="J13" s="398"/>
      <c r="K13" s="8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8"/>
      <c r="Y13" s="398"/>
      <c r="Z13" s="398"/>
      <c r="AA13" s="398"/>
      <c r="AB13" s="398"/>
      <c r="AC13" s="398"/>
      <c r="AD13" s="398"/>
      <c r="AE13" s="398"/>
      <c r="AF13" s="398"/>
      <c r="AG13" s="398"/>
      <c r="AH13" s="398"/>
      <c r="AI13" s="398"/>
      <c r="AJ13" s="398"/>
      <c r="AK13" s="398"/>
      <c r="AL13" s="398"/>
      <c r="AM13" s="398"/>
      <c r="AN13" s="398"/>
      <c r="AO13" s="398"/>
      <c r="AP13" s="398"/>
      <c r="AQ13" s="398"/>
      <c r="AR13" s="398"/>
      <c r="AS13" s="398"/>
      <c r="AT13" s="398"/>
      <c r="AU13" s="398"/>
      <c r="AV13" s="398"/>
      <c r="AW13" s="398"/>
      <c r="AX13" s="398"/>
      <c r="AY13" s="398"/>
      <c r="AZ13" s="398"/>
      <c r="BA13" s="398"/>
      <c r="BB13" s="398"/>
      <c r="BC13" s="398"/>
      <c r="BD13" s="398"/>
      <c r="BE13" s="398"/>
      <c r="BF13" s="398"/>
      <c r="BG13" s="398"/>
      <c r="BH13" s="398"/>
      <c r="BI13" s="398"/>
      <c r="BJ13" s="398"/>
      <c r="BK13" s="398"/>
      <c r="BL13" s="398"/>
      <c r="BM13" s="398"/>
      <c r="BN13" s="398"/>
      <c r="BO13" s="398"/>
    </row>
    <row r="14" spans="1:67" s="436" customFormat="1" ht="21.75" customHeight="1">
      <c r="A14" s="757" t="s">
        <v>235</v>
      </c>
      <c r="B14" s="802">
        <v>7387074.0999999987</v>
      </c>
      <c r="C14" s="802"/>
      <c r="D14" s="830">
        <v>0</v>
      </c>
      <c r="E14" s="830">
        <v>0</v>
      </c>
      <c r="F14" s="831">
        <v>0</v>
      </c>
      <c r="G14" s="803">
        <v>0</v>
      </c>
      <c r="H14" s="428" t="s">
        <v>4</v>
      </c>
      <c r="I14" s="398"/>
      <c r="J14" s="398"/>
      <c r="K14" s="8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  <c r="AC14" s="398"/>
      <c r="AD14" s="398"/>
      <c r="AE14" s="398"/>
      <c r="AF14" s="398"/>
      <c r="AG14" s="398"/>
      <c r="AH14" s="398"/>
      <c r="AI14" s="398"/>
      <c r="AJ14" s="398"/>
      <c r="AK14" s="398"/>
      <c r="AL14" s="398"/>
      <c r="AM14" s="398"/>
      <c r="AN14" s="398"/>
      <c r="AO14" s="398"/>
      <c r="AP14" s="398"/>
      <c r="AQ14" s="398"/>
      <c r="AR14" s="398"/>
      <c r="AS14" s="398"/>
      <c r="AT14" s="398"/>
      <c r="AU14" s="398"/>
      <c r="AV14" s="398"/>
      <c r="AW14" s="398"/>
      <c r="AX14" s="398"/>
      <c r="AY14" s="398"/>
      <c r="AZ14" s="398"/>
      <c r="BA14" s="398"/>
      <c r="BB14" s="398"/>
      <c r="BC14" s="398"/>
      <c r="BD14" s="398"/>
      <c r="BE14" s="398"/>
      <c r="BF14" s="398"/>
      <c r="BG14" s="398"/>
      <c r="BH14" s="398"/>
      <c r="BI14" s="398"/>
      <c r="BJ14" s="398"/>
      <c r="BK14" s="398"/>
      <c r="BL14" s="398"/>
      <c r="BM14" s="398"/>
      <c r="BN14" s="398"/>
      <c r="BO14" s="398"/>
    </row>
    <row r="15" spans="1:67" s="436" customFormat="1" ht="21.75" customHeight="1">
      <c r="A15" s="757" t="s">
        <v>236</v>
      </c>
      <c r="B15" s="802">
        <v>2052717.71</v>
      </c>
      <c r="C15" s="802"/>
      <c r="D15" s="830">
        <v>0</v>
      </c>
      <c r="E15" s="830">
        <v>0</v>
      </c>
      <c r="F15" s="831">
        <v>0</v>
      </c>
      <c r="G15" s="803">
        <v>0</v>
      </c>
      <c r="H15" s="428" t="s">
        <v>4</v>
      </c>
      <c r="I15" s="398"/>
      <c r="J15" s="398"/>
      <c r="K15" s="8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8"/>
      <c r="AN15" s="398"/>
      <c r="AO15" s="398"/>
      <c r="AP15" s="398"/>
      <c r="AQ15" s="398"/>
      <c r="AR15" s="398"/>
      <c r="AS15" s="398"/>
      <c r="AT15" s="398"/>
      <c r="AU15" s="398"/>
      <c r="AV15" s="398"/>
      <c r="AW15" s="398"/>
      <c r="AX15" s="398"/>
      <c r="AY15" s="398"/>
      <c r="AZ15" s="398"/>
      <c r="BA15" s="398"/>
      <c r="BB15" s="398"/>
      <c r="BC15" s="398"/>
      <c r="BD15" s="398"/>
      <c r="BE15" s="398"/>
      <c r="BF15" s="398"/>
      <c r="BG15" s="398"/>
      <c r="BH15" s="398"/>
      <c r="BI15" s="398"/>
      <c r="BJ15" s="398"/>
      <c r="BK15" s="398"/>
      <c r="BL15" s="398"/>
      <c r="BM15" s="398"/>
      <c r="BN15" s="398"/>
      <c r="BO15" s="398"/>
    </row>
    <row r="16" spans="1:67" s="436" customFormat="1" ht="21.75" customHeight="1">
      <c r="A16" s="757" t="s">
        <v>237</v>
      </c>
      <c r="B16" s="802">
        <v>3412.39</v>
      </c>
      <c r="C16" s="802"/>
      <c r="D16" s="830">
        <v>0</v>
      </c>
      <c r="E16" s="830">
        <v>0</v>
      </c>
      <c r="F16" s="831">
        <v>0</v>
      </c>
      <c r="G16" s="803">
        <v>0</v>
      </c>
      <c r="H16" s="428" t="s">
        <v>4</v>
      </c>
      <c r="I16" s="398"/>
      <c r="J16" s="398"/>
      <c r="K16" s="8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8"/>
      <c r="AJ16" s="398"/>
      <c r="AK16" s="398"/>
      <c r="AL16" s="398"/>
      <c r="AM16" s="398"/>
      <c r="AN16" s="398"/>
      <c r="AO16" s="398"/>
      <c r="AP16" s="398"/>
      <c r="AQ16" s="398"/>
      <c r="AR16" s="398"/>
      <c r="AS16" s="398"/>
      <c r="AT16" s="398"/>
      <c r="AU16" s="398"/>
      <c r="AV16" s="398"/>
      <c r="AW16" s="398"/>
      <c r="AX16" s="398"/>
      <c r="AY16" s="398"/>
      <c r="AZ16" s="398"/>
      <c r="BA16" s="398"/>
      <c r="BB16" s="398"/>
      <c r="BC16" s="398"/>
      <c r="BD16" s="398"/>
      <c r="BE16" s="398"/>
      <c r="BF16" s="398"/>
      <c r="BG16" s="398"/>
      <c r="BH16" s="398"/>
      <c r="BI16" s="398"/>
      <c r="BJ16" s="398"/>
      <c r="BK16" s="398"/>
      <c r="BL16" s="398"/>
      <c r="BM16" s="398"/>
      <c r="BN16" s="398"/>
      <c r="BO16" s="398"/>
    </row>
    <row r="17" spans="1:74" s="436" customFormat="1" ht="21.75" customHeight="1">
      <c r="A17" s="757" t="s">
        <v>238</v>
      </c>
      <c r="B17" s="802">
        <v>5043841</v>
      </c>
      <c r="C17" s="802"/>
      <c r="D17" s="830">
        <v>0</v>
      </c>
      <c r="E17" s="830">
        <v>0</v>
      </c>
      <c r="F17" s="831">
        <v>0</v>
      </c>
      <c r="G17" s="803">
        <v>0</v>
      </c>
      <c r="H17" s="428" t="s">
        <v>4</v>
      </c>
      <c r="I17" s="398"/>
      <c r="J17" s="398"/>
      <c r="K17" s="8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8"/>
      <c r="AH17" s="398"/>
      <c r="AI17" s="398"/>
      <c r="AJ17" s="398"/>
      <c r="AK17" s="398"/>
      <c r="AL17" s="398"/>
      <c r="AM17" s="398"/>
      <c r="AN17" s="398"/>
      <c r="AO17" s="398"/>
      <c r="AP17" s="398"/>
      <c r="AQ17" s="398"/>
      <c r="AR17" s="398"/>
      <c r="AS17" s="398"/>
      <c r="AT17" s="398"/>
      <c r="AU17" s="398"/>
      <c r="AV17" s="398"/>
      <c r="AW17" s="398"/>
      <c r="AX17" s="398"/>
      <c r="AY17" s="398"/>
      <c r="AZ17" s="398"/>
      <c r="BA17" s="398"/>
      <c r="BB17" s="398"/>
      <c r="BC17" s="398"/>
      <c r="BD17" s="398"/>
      <c r="BE17" s="398"/>
      <c r="BF17" s="398"/>
      <c r="BG17" s="398"/>
      <c r="BH17" s="398"/>
      <c r="BI17" s="398"/>
      <c r="BJ17" s="398"/>
      <c r="BK17" s="398"/>
      <c r="BL17" s="398"/>
      <c r="BM17" s="398"/>
      <c r="BN17" s="398"/>
      <c r="BO17" s="398"/>
    </row>
    <row r="18" spans="1:74" s="436" customFormat="1" ht="21.75" customHeight="1">
      <c r="A18" s="757" t="s">
        <v>239</v>
      </c>
      <c r="B18" s="802">
        <v>37620.68</v>
      </c>
      <c r="C18" s="802"/>
      <c r="D18" s="830">
        <v>0</v>
      </c>
      <c r="E18" s="830">
        <v>0</v>
      </c>
      <c r="F18" s="831">
        <v>0</v>
      </c>
      <c r="G18" s="803">
        <v>0</v>
      </c>
      <c r="H18" s="428" t="s">
        <v>4</v>
      </c>
      <c r="I18" s="398"/>
      <c r="J18" s="398"/>
      <c r="K18" s="8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98"/>
      <c r="AL18" s="398"/>
      <c r="AM18" s="398"/>
      <c r="AN18" s="398"/>
      <c r="AO18" s="398"/>
      <c r="AP18" s="398"/>
      <c r="AQ18" s="398"/>
      <c r="AR18" s="398"/>
      <c r="AS18" s="398"/>
      <c r="AT18" s="398"/>
      <c r="AU18" s="398"/>
      <c r="AV18" s="398"/>
      <c r="AW18" s="398"/>
      <c r="AX18" s="398"/>
      <c r="AY18" s="398"/>
      <c r="AZ18" s="398"/>
      <c r="BA18" s="398"/>
      <c r="BB18" s="398"/>
      <c r="BC18" s="398"/>
      <c r="BD18" s="398"/>
      <c r="BE18" s="398"/>
      <c r="BF18" s="398"/>
      <c r="BG18" s="398"/>
      <c r="BH18" s="398"/>
      <c r="BI18" s="398"/>
      <c r="BJ18" s="398"/>
      <c r="BK18" s="398"/>
      <c r="BL18" s="398"/>
      <c r="BM18" s="398"/>
      <c r="BN18" s="398"/>
      <c r="BO18" s="398"/>
    </row>
    <row r="19" spans="1:74" s="436" customFormat="1" ht="21.75" customHeight="1">
      <c r="A19" s="757" t="s">
        <v>240</v>
      </c>
      <c r="B19" s="802">
        <v>1412344.88</v>
      </c>
      <c r="C19" s="802"/>
      <c r="D19" s="830">
        <v>0</v>
      </c>
      <c r="E19" s="830">
        <v>0</v>
      </c>
      <c r="F19" s="831">
        <v>0</v>
      </c>
      <c r="G19" s="803">
        <v>0</v>
      </c>
      <c r="H19" s="428" t="s">
        <v>4</v>
      </c>
      <c r="I19" s="398"/>
      <c r="J19" s="398"/>
      <c r="K19" s="8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398"/>
      <c r="AG19" s="398"/>
      <c r="AH19" s="398"/>
      <c r="AI19" s="398"/>
      <c r="AJ19" s="398"/>
      <c r="AK19" s="398"/>
      <c r="AL19" s="398"/>
      <c r="AM19" s="398"/>
      <c r="AN19" s="398"/>
      <c r="AO19" s="398"/>
      <c r="AP19" s="398"/>
      <c r="AQ19" s="398"/>
      <c r="AR19" s="398"/>
      <c r="AS19" s="398"/>
      <c r="AT19" s="398"/>
      <c r="AU19" s="398"/>
      <c r="AV19" s="398"/>
      <c r="AW19" s="398"/>
      <c r="AX19" s="398"/>
      <c r="AY19" s="398"/>
      <c r="AZ19" s="398"/>
      <c r="BA19" s="398"/>
      <c r="BB19" s="398"/>
      <c r="BC19" s="398"/>
      <c r="BD19" s="398"/>
      <c r="BE19" s="398"/>
      <c r="BF19" s="398"/>
      <c r="BG19" s="398"/>
      <c r="BH19" s="398"/>
      <c r="BI19" s="398"/>
      <c r="BJ19" s="398"/>
      <c r="BK19" s="398"/>
      <c r="BL19" s="398"/>
      <c r="BM19" s="398"/>
      <c r="BN19" s="398"/>
      <c r="BO19" s="398"/>
    </row>
    <row r="20" spans="1:74" s="436" customFormat="1" ht="21.75" customHeight="1">
      <c r="A20" s="757" t="s">
        <v>241</v>
      </c>
      <c r="B20" s="802">
        <v>889555.30999999994</v>
      </c>
      <c r="C20" s="802"/>
      <c r="D20" s="830">
        <v>0</v>
      </c>
      <c r="E20" s="830">
        <v>0</v>
      </c>
      <c r="F20" s="831">
        <v>0</v>
      </c>
      <c r="G20" s="803">
        <v>0</v>
      </c>
      <c r="H20" s="428" t="s">
        <v>4</v>
      </c>
      <c r="I20" s="398"/>
      <c r="J20" s="398"/>
      <c r="K20" s="8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98"/>
      <c r="AL20" s="398"/>
      <c r="AM20" s="398"/>
      <c r="AN20" s="398"/>
      <c r="AO20" s="398"/>
      <c r="AP20" s="398"/>
      <c r="AQ20" s="398"/>
      <c r="AR20" s="398"/>
      <c r="AS20" s="398"/>
      <c r="AT20" s="398"/>
      <c r="AU20" s="398"/>
      <c r="AV20" s="398"/>
      <c r="AW20" s="398"/>
      <c r="AX20" s="398"/>
      <c r="AY20" s="398"/>
      <c r="AZ20" s="398"/>
      <c r="BA20" s="398"/>
      <c r="BB20" s="398"/>
      <c r="BC20" s="398"/>
      <c r="BD20" s="398"/>
      <c r="BE20" s="398"/>
      <c r="BF20" s="398"/>
      <c r="BG20" s="398"/>
      <c r="BH20" s="398"/>
      <c r="BI20" s="398"/>
      <c r="BJ20" s="398"/>
      <c r="BK20" s="398"/>
      <c r="BL20" s="398"/>
      <c r="BM20" s="398"/>
      <c r="BN20" s="398"/>
      <c r="BO20" s="398"/>
    </row>
    <row r="21" spans="1:74" s="436" customFormat="1" ht="21.75" customHeight="1">
      <c r="A21" s="757" t="s">
        <v>592</v>
      </c>
      <c r="B21" s="802">
        <v>221489.34</v>
      </c>
      <c r="C21" s="802"/>
      <c r="D21" s="830">
        <v>0</v>
      </c>
      <c r="E21" s="830">
        <v>0</v>
      </c>
      <c r="F21" s="831">
        <v>0</v>
      </c>
      <c r="G21" s="803">
        <v>0</v>
      </c>
      <c r="H21" s="428" t="s">
        <v>4</v>
      </c>
      <c r="I21" s="398"/>
      <c r="J21" s="398"/>
      <c r="K21" s="898"/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398"/>
      <c r="AG21" s="398"/>
      <c r="AH21" s="398"/>
      <c r="AI21" s="398"/>
      <c r="AJ21" s="398"/>
      <c r="AK21" s="398"/>
      <c r="AL21" s="398"/>
      <c r="AM21" s="398"/>
      <c r="AN21" s="398"/>
      <c r="AO21" s="398"/>
      <c r="AP21" s="398"/>
      <c r="AQ21" s="398"/>
      <c r="AR21" s="398"/>
      <c r="AS21" s="398"/>
      <c r="AT21" s="398"/>
      <c r="AU21" s="398"/>
      <c r="AV21" s="398"/>
      <c r="AW21" s="398"/>
      <c r="AX21" s="398"/>
      <c r="AY21" s="398"/>
      <c r="AZ21" s="398"/>
      <c r="BA21" s="398"/>
      <c r="BB21" s="398"/>
      <c r="BC21" s="398"/>
      <c r="BD21" s="398"/>
      <c r="BE21" s="398"/>
      <c r="BF21" s="398"/>
      <c r="BG21" s="398"/>
      <c r="BH21" s="398"/>
      <c r="BI21" s="398"/>
      <c r="BJ21" s="398"/>
      <c r="BK21" s="398"/>
      <c r="BL21" s="398"/>
      <c r="BM21" s="398"/>
      <c r="BN21" s="398"/>
      <c r="BO21" s="398"/>
    </row>
    <row r="22" spans="1:74" s="436" customFormat="1" ht="21.75" customHeight="1">
      <c r="A22" s="757" t="s">
        <v>721</v>
      </c>
      <c r="B22" s="802">
        <v>5921.0599999999995</v>
      </c>
      <c r="C22" s="802"/>
      <c r="D22" s="830">
        <v>0</v>
      </c>
      <c r="E22" s="830">
        <v>0</v>
      </c>
      <c r="F22" s="831">
        <v>0</v>
      </c>
      <c r="G22" s="803">
        <v>0</v>
      </c>
      <c r="H22" s="428" t="s">
        <v>4</v>
      </c>
      <c r="I22" s="398"/>
      <c r="J22" s="398"/>
      <c r="K22" s="8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8"/>
      <c r="AI22" s="398"/>
      <c r="AJ22" s="398"/>
      <c r="AK22" s="398"/>
      <c r="AL22" s="398"/>
      <c r="AM22" s="398"/>
      <c r="AN22" s="398"/>
      <c r="AO22" s="398"/>
      <c r="AP22" s="398"/>
      <c r="AQ22" s="398"/>
      <c r="AR22" s="398"/>
      <c r="AS22" s="398"/>
      <c r="AT22" s="398"/>
      <c r="AU22" s="398"/>
      <c r="AV22" s="398"/>
      <c r="AW22" s="398"/>
      <c r="AX22" s="398"/>
      <c r="AY22" s="398"/>
      <c r="AZ22" s="398"/>
      <c r="BA22" s="398"/>
      <c r="BB22" s="398"/>
      <c r="BC22" s="398"/>
      <c r="BD22" s="398"/>
      <c r="BE22" s="398"/>
      <c r="BF22" s="398"/>
      <c r="BG22" s="398"/>
      <c r="BH22" s="398"/>
      <c r="BI22" s="398"/>
      <c r="BJ22" s="398"/>
      <c r="BK22" s="398"/>
      <c r="BL22" s="398"/>
      <c r="BM22" s="398"/>
      <c r="BN22" s="398"/>
      <c r="BO22" s="398"/>
    </row>
    <row r="23" spans="1:74" ht="21.75" customHeight="1">
      <c r="A23" s="757" t="s">
        <v>243</v>
      </c>
      <c r="B23" s="802">
        <v>1811958.3400000005</v>
      </c>
      <c r="C23" s="802"/>
      <c r="D23" s="830">
        <v>0</v>
      </c>
      <c r="E23" s="830">
        <v>0</v>
      </c>
      <c r="F23" s="831">
        <v>0</v>
      </c>
      <c r="G23" s="803">
        <v>0</v>
      </c>
      <c r="H23" s="428" t="s">
        <v>4</v>
      </c>
      <c r="K23" s="898"/>
    </row>
    <row r="24" spans="1:74" s="436" customFormat="1" ht="21.75" customHeight="1">
      <c r="A24" s="757" t="s">
        <v>244</v>
      </c>
      <c r="B24" s="802">
        <v>503726.83999999997</v>
      </c>
      <c r="C24" s="802"/>
      <c r="D24" s="830">
        <v>0</v>
      </c>
      <c r="E24" s="830">
        <v>0</v>
      </c>
      <c r="F24" s="831">
        <v>0</v>
      </c>
      <c r="G24" s="803">
        <v>0</v>
      </c>
      <c r="H24" s="428" t="s">
        <v>4</v>
      </c>
      <c r="I24" s="398"/>
      <c r="J24" s="398"/>
      <c r="K24" s="8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398"/>
      <c r="AH24" s="398"/>
      <c r="AI24" s="398"/>
      <c r="AJ24" s="398"/>
      <c r="AK24" s="398"/>
      <c r="AL24" s="398"/>
      <c r="AM24" s="398"/>
      <c r="AN24" s="398"/>
      <c r="AO24" s="398"/>
      <c r="AP24" s="398"/>
      <c r="AQ24" s="398"/>
      <c r="AR24" s="398"/>
      <c r="AS24" s="398"/>
      <c r="AT24" s="398"/>
      <c r="AU24" s="398"/>
      <c r="AV24" s="398"/>
      <c r="AW24" s="398"/>
      <c r="AX24" s="398"/>
      <c r="AY24" s="398"/>
      <c r="AZ24" s="398"/>
      <c r="BA24" s="398"/>
      <c r="BB24" s="398"/>
      <c r="BC24" s="398"/>
      <c r="BD24" s="398"/>
      <c r="BE24" s="398"/>
      <c r="BF24" s="398"/>
      <c r="BG24" s="398"/>
      <c r="BH24" s="398"/>
      <c r="BI24" s="398"/>
      <c r="BJ24" s="398"/>
      <c r="BK24" s="398"/>
      <c r="BL24" s="398"/>
      <c r="BM24" s="398"/>
      <c r="BN24" s="398"/>
      <c r="BO24" s="398"/>
    </row>
    <row r="25" spans="1:74" s="438" customFormat="1" ht="31.5" customHeight="1">
      <c r="A25" s="437" t="s">
        <v>593</v>
      </c>
      <c r="B25" s="802">
        <v>4733716.9600000028</v>
      </c>
      <c r="C25" s="801"/>
      <c r="D25" s="830">
        <v>0</v>
      </c>
      <c r="E25" s="830">
        <v>0</v>
      </c>
      <c r="F25" s="832">
        <v>0</v>
      </c>
      <c r="G25" s="803">
        <v>0</v>
      </c>
      <c r="H25" s="428" t="s">
        <v>4</v>
      </c>
      <c r="I25" s="398"/>
      <c r="J25" s="398"/>
      <c r="K25" s="8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8"/>
      <c r="AG25" s="398"/>
      <c r="AH25" s="398"/>
      <c r="AI25" s="398"/>
      <c r="AJ25" s="398"/>
      <c r="AK25" s="398"/>
      <c r="AL25" s="398"/>
      <c r="AM25" s="398"/>
      <c r="AN25" s="398"/>
      <c r="AO25" s="398"/>
      <c r="AP25" s="398"/>
      <c r="AQ25" s="398"/>
      <c r="AR25" s="398"/>
      <c r="AS25" s="398"/>
      <c r="AT25" s="398"/>
      <c r="AU25" s="398"/>
      <c r="AV25" s="398"/>
      <c r="AW25" s="398"/>
      <c r="AX25" s="398"/>
      <c r="AY25" s="398"/>
      <c r="AZ25" s="398"/>
      <c r="BA25" s="398"/>
      <c r="BB25" s="398"/>
      <c r="BC25" s="398"/>
      <c r="BD25" s="398"/>
      <c r="BE25" s="398"/>
      <c r="BF25" s="398"/>
      <c r="BG25" s="398"/>
      <c r="BH25" s="398"/>
      <c r="BI25" s="398"/>
      <c r="BJ25" s="398"/>
      <c r="BK25" s="398"/>
      <c r="BL25" s="398"/>
      <c r="BM25" s="398"/>
      <c r="BN25" s="398"/>
      <c r="BO25" s="398"/>
    </row>
    <row r="26" spans="1:74" s="439" customFormat="1" ht="19.5" customHeight="1">
      <c r="A26" s="757" t="s">
        <v>246</v>
      </c>
      <c r="B26" s="802">
        <v>144070.51</v>
      </c>
      <c r="C26" s="802"/>
      <c r="D26" s="830">
        <v>0</v>
      </c>
      <c r="E26" s="830">
        <v>0</v>
      </c>
      <c r="F26" s="831">
        <v>0</v>
      </c>
      <c r="G26" s="803">
        <v>0</v>
      </c>
      <c r="H26" s="428" t="s">
        <v>4</v>
      </c>
      <c r="I26" s="398"/>
      <c r="J26" s="398"/>
      <c r="K26" s="8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  <c r="X26" s="398"/>
      <c r="Y26" s="398"/>
      <c r="Z26" s="398"/>
      <c r="AA26" s="398"/>
      <c r="AB26" s="398"/>
      <c r="AC26" s="398"/>
      <c r="AD26" s="398"/>
      <c r="AE26" s="398"/>
      <c r="AF26" s="398"/>
      <c r="AG26" s="398"/>
      <c r="AH26" s="398"/>
      <c r="AI26" s="398"/>
      <c r="AJ26" s="398"/>
      <c r="AK26" s="398"/>
      <c r="AL26" s="398"/>
      <c r="AM26" s="398"/>
      <c r="AN26" s="398"/>
      <c r="AO26" s="398"/>
      <c r="AP26" s="398"/>
      <c r="AQ26" s="398"/>
      <c r="AR26" s="398"/>
      <c r="AS26" s="398"/>
      <c r="AT26" s="398"/>
      <c r="AU26" s="398"/>
      <c r="AV26" s="398"/>
      <c r="AW26" s="398"/>
      <c r="AX26" s="398"/>
      <c r="AY26" s="398"/>
      <c r="AZ26" s="398"/>
      <c r="BA26" s="398"/>
      <c r="BB26" s="398"/>
      <c r="BC26" s="398"/>
      <c r="BD26" s="398"/>
      <c r="BE26" s="398"/>
      <c r="BF26" s="398"/>
      <c r="BG26" s="398"/>
      <c r="BH26" s="398"/>
      <c r="BI26" s="398"/>
      <c r="BJ26" s="398"/>
      <c r="BK26" s="398"/>
      <c r="BL26" s="398"/>
      <c r="BM26" s="398"/>
      <c r="BN26" s="398"/>
      <c r="BO26" s="398"/>
    </row>
    <row r="27" spans="1:74" s="439" customFormat="1" ht="21.75" customHeight="1">
      <c r="A27" s="757" t="s">
        <v>247</v>
      </c>
      <c r="B27" s="802">
        <v>129272424.41</v>
      </c>
      <c r="C27" s="802"/>
      <c r="D27" s="830">
        <v>225480.87</v>
      </c>
      <c r="E27" s="830">
        <v>14279.83</v>
      </c>
      <c r="F27" s="831">
        <v>221227.99</v>
      </c>
      <c r="G27" s="803">
        <v>4252.88</v>
      </c>
      <c r="H27" s="428" t="s">
        <v>4</v>
      </c>
      <c r="I27" s="758"/>
      <c r="J27" s="398"/>
      <c r="K27" s="8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  <c r="AC27" s="398"/>
      <c r="AD27" s="398"/>
      <c r="AE27" s="398"/>
      <c r="AF27" s="398"/>
      <c r="AG27" s="398"/>
      <c r="AH27" s="398"/>
      <c r="AI27" s="398"/>
      <c r="AJ27" s="398"/>
      <c r="AK27" s="398"/>
      <c r="AL27" s="398"/>
      <c r="AM27" s="398"/>
      <c r="AN27" s="398"/>
      <c r="AO27" s="398"/>
      <c r="AP27" s="398"/>
      <c r="AQ27" s="398"/>
      <c r="AR27" s="398"/>
      <c r="AS27" s="398"/>
      <c r="AT27" s="398"/>
      <c r="AU27" s="398"/>
      <c r="AV27" s="398"/>
      <c r="AW27" s="398"/>
      <c r="AX27" s="398"/>
      <c r="AY27" s="398"/>
      <c r="AZ27" s="398"/>
      <c r="BA27" s="398"/>
      <c r="BB27" s="398"/>
      <c r="BC27" s="398"/>
      <c r="BD27" s="398"/>
      <c r="BE27" s="398"/>
      <c r="BF27" s="398"/>
      <c r="BG27" s="398"/>
      <c r="BH27" s="398"/>
      <c r="BI27" s="398"/>
      <c r="BJ27" s="398"/>
      <c r="BK27" s="398"/>
      <c r="BL27" s="398"/>
      <c r="BM27" s="398"/>
      <c r="BN27" s="398"/>
      <c r="BO27" s="398"/>
      <c r="BP27" s="398"/>
      <c r="BQ27" s="398"/>
      <c r="BR27" s="398"/>
      <c r="BS27" s="398"/>
      <c r="BT27" s="398"/>
      <c r="BU27" s="398"/>
      <c r="BV27" s="398"/>
    </row>
    <row r="28" spans="1:74" s="439" customFormat="1" ht="21.75" customHeight="1">
      <c r="A28" s="757" t="s">
        <v>594</v>
      </c>
      <c r="B28" s="802">
        <v>9385652.7700000014</v>
      </c>
      <c r="C28" s="802"/>
      <c r="D28" s="830">
        <v>0</v>
      </c>
      <c r="E28" s="830">
        <v>0</v>
      </c>
      <c r="F28" s="831">
        <v>0</v>
      </c>
      <c r="G28" s="803">
        <v>0</v>
      </c>
      <c r="H28" s="428" t="s">
        <v>4</v>
      </c>
      <c r="I28" s="758"/>
      <c r="J28" s="398"/>
      <c r="K28" s="8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398"/>
      <c r="AG28" s="398"/>
      <c r="AH28" s="398"/>
      <c r="AI28" s="398"/>
      <c r="AJ28" s="398"/>
      <c r="AK28" s="398"/>
      <c r="AL28" s="398"/>
      <c r="AM28" s="398"/>
      <c r="AN28" s="398"/>
      <c r="AO28" s="398"/>
      <c r="AP28" s="398"/>
      <c r="AQ28" s="398"/>
      <c r="AR28" s="398"/>
      <c r="AS28" s="398"/>
      <c r="AT28" s="398"/>
      <c r="AU28" s="398"/>
      <c r="AV28" s="398"/>
      <c r="AW28" s="398"/>
      <c r="AX28" s="398"/>
      <c r="AY28" s="398"/>
      <c r="AZ28" s="398"/>
      <c r="BA28" s="398"/>
      <c r="BB28" s="398"/>
      <c r="BC28" s="398"/>
      <c r="BD28" s="398"/>
      <c r="BE28" s="398"/>
      <c r="BF28" s="398"/>
      <c r="BG28" s="398"/>
      <c r="BH28" s="398"/>
      <c r="BI28" s="398"/>
      <c r="BJ28" s="398"/>
      <c r="BK28" s="398"/>
      <c r="BL28" s="398"/>
      <c r="BM28" s="398"/>
      <c r="BN28" s="398"/>
      <c r="BO28" s="398"/>
      <c r="BP28" s="398"/>
      <c r="BQ28" s="398"/>
      <c r="BR28" s="398"/>
      <c r="BS28" s="398"/>
      <c r="BT28" s="398"/>
      <c r="BU28" s="398"/>
      <c r="BV28" s="398"/>
    </row>
    <row r="29" spans="1:74" s="439" customFormat="1" ht="21" customHeight="1">
      <c r="A29" s="757" t="s">
        <v>249</v>
      </c>
      <c r="B29" s="802">
        <v>616129.09</v>
      </c>
      <c r="C29" s="802"/>
      <c r="D29" s="830">
        <v>0</v>
      </c>
      <c r="E29" s="830">
        <v>0</v>
      </c>
      <c r="F29" s="831">
        <v>0</v>
      </c>
      <c r="G29" s="803">
        <v>0</v>
      </c>
      <c r="H29" s="428" t="s">
        <v>4</v>
      </c>
      <c r="I29" s="758"/>
      <c r="J29" s="398"/>
      <c r="K29" s="8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8"/>
      <c r="AC29" s="398"/>
      <c r="AD29" s="398"/>
      <c r="AE29" s="398"/>
      <c r="AF29" s="398"/>
      <c r="AG29" s="398"/>
      <c r="AH29" s="398"/>
      <c r="AI29" s="398"/>
      <c r="AJ29" s="398"/>
      <c r="AK29" s="398"/>
      <c r="AL29" s="398"/>
      <c r="AM29" s="398"/>
      <c r="AN29" s="398"/>
      <c r="AO29" s="398"/>
      <c r="AP29" s="398"/>
      <c r="AQ29" s="398"/>
      <c r="AR29" s="398"/>
      <c r="AS29" s="398"/>
      <c r="AT29" s="398"/>
      <c r="AU29" s="398"/>
      <c r="AV29" s="398"/>
      <c r="AW29" s="398"/>
      <c r="AX29" s="398"/>
      <c r="AY29" s="398"/>
      <c r="AZ29" s="398"/>
      <c r="BA29" s="398"/>
      <c r="BB29" s="398"/>
      <c r="BC29" s="398"/>
      <c r="BD29" s="398"/>
      <c r="BE29" s="398"/>
      <c r="BF29" s="398"/>
      <c r="BG29" s="398"/>
      <c r="BH29" s="398"/>
      <c r="BI29" s="398"/>
      <c r="BJ29" s="398"/>
      <c r="BK29" s="398"/>
      <c r="BL29" s="398"/>
      <c r="BM29" s="398"/>
      <c r="BN29" s="398"/>
      <c r="BO29" s="398"/>
      <c r="BP29" s="398"/>
      <c r="BQ29" s="398"/>
      <c r="BR29" s="398"/>
      <c r="BS29" s="398"/>
      <c r="BT29" s="398"/>
      <c r="BU29" s="398"/>
      <c r="BV29" s="398"/>
    </row>
    <row r="30" spans="1:74" s="436" customFormat="1" ht="31.5" customHeight="1">
      <c r="A30" s="437" t="s">
        <v>595</v>
      </c>
      <c r="B30" s="802">
        <v>1815029.7400000002</v>
      </c>
      <c r="C30" s="801"/>
      <c r="D30" s="830">
        <v>0</v>
      </c>
      <c r="E30" s="830">
        <v>0</v>
      </c>
      <c r="F30" s="831">
        <v>0</v>
      </c>
      <c r="G30" s="803">
        <v>0</v>
      </c>
      <c r="H30" s="428" t="s">
        <v>4</v>
      </c>
      <c r="I30" s="758"/>
      <c r="J30" s="398"/>
      <c r="K30" s="8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398"/>
      <c r="AG30" s="398"/>
      <c r="AH30" s="398"/>
      <c r="AI30" s="398"/>
      <c r="AJ30" s="398"/>
      <c r="AK30" s="398"/>
      <c r="AL30" s="398"/>
      <c r="AM30" s="398"/>
      <c r="AN30" s="398"/>
      <c r="AO30" s="398"/>
      <c r="AP30" s="398"/>
      <c r="AQ30" s="398"/>
      <c r="AR30" s="398"/>
      <c r="AS30" s="398"/>
      <c r="AT30" s="398"/>
      <c r="AU30" s="398"/>
      <c r="AV30" s="398"/>
      <c r="AW30" s="398"/>
      <c r="AX30" s="398"/>
      <c r="AY30" s="398"/>
      <c r="AZ30" s="398"/>
      <c r="BA30" s="398"/>
      <c r="BB30" s="398"/>
      <c r="BC30" s="398"/>
      <c r="BD30" s="398"/>
      <c r="BE30" s="398"/>
      <c r="BF30" s="398"/>
      <c r="BG30" s="398"/>
      <c r="BH30" s="398"/>
      <c r="BI30" s="398"/>
      <c r="BJ30" s="398"/>
      <c r="BK30" s="398"/>
      <c r="BL30" s="398"/>
      <c r="BM30" s="398"/>
      <c r="BN30" s="398"/>
      <c r="BO30" s="398"/>
      <c r="BP30" s="398"/>
      <c r="BQ30" s="398"/>
      <c r="BR30" s="398"/>
      <c r="BS30" s="398"/>
      <c r="BT30" s="398"/>
      <c r="BU30" s="398"/>
      <c r="BV30" s="398"/>
    </row>
    <row r="31" spans="1:74" s="436" customFormat="1" ht="21" customHeight="1">
      <c r="A31" s="757" t="s">
        <v>251</v>
      </c>
      <c r="B31" s="802">
        <v>920893580.11000001</v>
      </c>
      <c r="C31" s="802"/>
      <c r="D31" s="830">
        <v>786433488.63999999</v>
      </c>
      <c r="E31" s="830">
        <v>786335738.90999997</v>
      </c>
      <c r="F31" s="831">
        <v>669881827.61000001</v>
      </c>
      <c r="G31" s="803">
        <v>116551661.03</v>
      </c>
      <c r="H31" s="428" t="s">
        <v>4</v>
      </c>
      <c r="I31" s="758"/>
      <c r="J31" s="398"/>
      <c r="K31" s="8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8"/>
      <c r="AI31" s="398"/>
      <c r="AJ31" s="398"/>
      <c r="AK31" s="398"/>
      <c r="AL31" s="398"/>
      <c r="AM31" s="398"/>
      <c r="AN31" s="398"/>
      <c r="AO31" s="398"/>
      <c r="AP31" s="398"/>
      <c r="AQ31" s="398"/>
      <c r="AR31" s="398"/>
      <c r="AS31" s="398"/>
      <c r="AT31" s="398"/>
      <c r="AU31" s="398"/>
      <c r="AV31" s="398"/>
      <c r="AW31" s="398"/>
      <c r="AX31" s="398"/>
      <c r="AY31" s="398"/>
      <c r="AZ31" s="398"/>
      <c r="BA31" s="398"/>
      <c r="BB31" s="398"/>
      <c r="BC31" s="398"/>
      <c r="BD31" s="398"/>
      <c r="BE31" s="398"/>
      <c r="BF31" s="398"/>
      <c r="BG31" s="398"/>
      <c r="BH31" s="398"/>
      <c r="BI31" s="398"/>
      <c r="BJ31" s="398"/>
      <c r="BK31" s="398"/>
      <c r="BL31" s="398"/>
      <c r="BM31" s="398"/>
      <c r="BN31" s="398"/>
      <c r="BO31" s="398"/>
      <c r="BP31" s="398"/>
      <c r="BQ31" s="398"/>
      <c r="BR31" s="398"/>
      <c r="BS31" s="398"/>
      <c r="BT31" s="398"/>
      <c r="BU31" s="398"/>
      <c r="BV31" s="398"/>
    </row>
    <row r="32" spans="1:74" s="436" customFormat="1" ht="23.25" customHeight="1">
      <c r="A32" s="757" t="s">
        <v>252</v>
      </c>
      <c r="B32" s="802">
        <v>3149755.2900000005</v>
      </c>
      <c r="C32" s="802"/>
      <c r="D32" s="830">
        <v>0</v>
      </c>
      <c r="E32" s="830">
        <v>0</v>
      </c>
      <c r="F32" s="831">
        <v>0</v>
      </c>
      <c r="G32" s="803">
        <v>0</v>
      </c>
      <c r="H32" s="428" t="s">
        <v>4</v>
      </c>
      <c r="I32" s="758"/>
      <c r="J32" s="398"/>
      <c r="K32" s="8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  <c r="AC32" s="398"/>
      <c r="AD32" s="398"/>
      <c r="AE32" s="398"/>
      <c r="AF32" s="398"/>
      <c r="AG32" s="398"/>
      <c r="AH32" s="398"/>
      <c r="AI32" s="398"/>
      <c r="AJ32" s="398"/>
      <c r="AK32" s="398"/>
      <c r="AL32" s="398"/>
      <c r="AM32" s="398"/>
      <c r="AN32" s="398"/>
      <c r="AO32" s="398"/>
      <c r="AP32" s="398"/>
      <c r="AQ32" s="398"/>
      <c r="AR32" s="398"/>
      <c r="AS32" s="398"/>
      <c r="AT32" s="398"/>
      <c r="AU32" s="398"/>
      <c r="AV32" s="398"/>
      <c r="AW32" s="398"/>
      <c r="AX32" s="398"/>
      <c r="AY32" s="398"/>
      <c r="AZ32" s="398"/>
      <c r="BA32" s="398"/>
      <c r="BB32" s="398"/>
      <c r="BC32" s="398"/>
      <c r="BD32" s="398"/>
      <c r="BE32" s="398"/>
      <c r="BF32" s="398"/>
      <c r="BG32" s="398"/>
      <c r="BH32" s="398"/>
      <c r="BI32" s="398"/>
      <c r="BJ32" s="398"/>
      <c r="BK32" s="398"/>
      <c r="BL32" s="398"/>
      <c r="BM32" s="398"/>
      <c r="BN32" s="398"/>
      <c r="BO32" s="398"/>
      <c r="BP32" s="398"/>
      <c r="BQ32" s="398"/>
      <c r="BR32" s="398"/>
      <c r="BS32" s="398"/>
      <c r="BT32" s="398"/>
      <c r="BU32" s="398"/>
      <c r="BV32" s="398"/>
    </row>
    <row r="33" spans="1:74" s="436" customFormat="1" ht="21.75" customHeight="1">
      <c r="A33" s="757" t="s">
        <v>253</v>
      </c>
      <c r="B33" s="802">
        <v>9478172.4599999897</v>
      </c>
      <c r="C33" s="802"/>
      <c r="D33" s="830">
        <v>2010432</v>
      </c>
      <c r="E33" s="830">
        <v>0</v>
      </c>
      <c r="F33" s="831">
        <v>2010432</v>
      </c>
      <c r="G33" s="803">
        <v>0</v>
      </c>
      <c r="H33" s="428" t="s">
        <v>4</v>
      </c>
      <c r="I33" s="758"/>
      <c r="J33" s="398"/>
      <c r="K33" s="8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  <c r="AC33" s="398"/>
      <c r="AD33" s="398"/>
      <c r="AE33" s="398"/>
      <c r="AF33" s="398"/>
      <c r="AG33" s="398"/>
      <c r="AH33" s="398"/>
      <c r="AI33" s="398"/>
      <c r="AJ33" s="398"/>
      <c r="AK33" s="398"/>
      <c r="AL33" s="398"/>
      <c r="AM33" s="398"/>
      <c r="AN33" s="398"/>
      <c r="AO33" s="398"/>
      <c r="AP33" s="398"/>
      <c r="AQ33" s="398"/>
      <c r="AR33" s="398"/>
      <c r="AS33" s="398"/>
      <c r="AT33" s="398"/>
      <c r="AU33" s="398"/>
      <c r="AV33" s="398"/>
      <c r="AW33" s="398"/>
      <c r="AX33" s="398"/>
      <c r="AY33" s="398"/>
      <c r="AZ33" s="398"/>
      <c r="BA33" s="398"/>
      <c r="BB33" s="398"/>
      <c r="BC33" s="398"/>
      <c r="BD33" s="398"/>
      <c r="BE33" s="398"/>
      <c r="BF33" s="398"/>
      <c r="BG33" s="398"/>
      <c r="BH33" s="398"/>
      <c r="BI33" s="398"/>
      <c r="BJ33" s="398"/>
      <c r="BK33" s="398"/>
      <c r="BL33" s="398"/>
      <c r="BM33" s="398"/>
      <c r="BN33" s="398"/>
      <c r="BO33" s="398"/>
      <c r="BP33" s="398"/>
      <c r="BQ33" s="398"/>
      <c r="BR33" s="398"/>
      <c r="BS33" s="398"/>
      <c r="BT33" s="398"/>
      <c r="BU33" s="398"/>
      <c r="BV33" s="398"/>
    </row>
    <row r="34" spans="1:74" s="436" customFormat="1" ht="21.95" customHeight="1">
      <c r="A34" s="757" t="s">
        <v>254</v>
      </c>
      <c r="B34" s="802">
        <v>338831.64000000007</v>
      </c>
      <c r="C34" s="802"/>
      <c r="D34" s="830">
        <v>0</v>
      </c>
      <c r="E34" s="830">
        <v>0</v>
      </c>
      <c r="F34" s="831">
        <v>0</v>
      </c>
      <c r="G34" s="803">
        <v>0</v>
      </c>
      <c r="H34" s="428" t="s">
        <v>4</v>
      </c>
      <c r="I34" s="758"/>
      <c r="J34" s="398"/>
      <c r="K34" s="8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  <c r="AL34" s="398"/>
      <c r="AM34" s="398"/>
      <c r="AN34" s="398"/>
      <c r="AO34" s="398"/>
      <c r="AP34" s="398"/>
      <c r="AQ34" s="398"/>
      <c r="AR34" s="398"/>
      <c r="AS34" s="398"/>
      <c r="AT34" s="398"/>
      <c r="AU34" s="398"/>
      <c r="AV34" s="398"/>
      <c r="AW34" s="398"/>
      <c r="AX34" s="398"/>
      <c r="AY34" s="398"/>
      <c r="AZ34" s="398"/>
      <c r="BA34" s="398"/>
      <c r="BB34" s="398"/>
      <c r="BC34" s="398"/>
      <c r="BD34" s="398"/>
      <c r="BE34" s="398"/>
      <c r="BF34" s="398"/>
      <c r="BG34" s="398"/>
      <c r="BH34" s="398"/>
      <c r="BI34" s="398"/>
      <c r="BJ34" s="398"/>
      <c r="BK34" s="398"/>
      <c r="BL34" s="398"/>
      <c r="BM34" s="398"/>
      <c r="BN34" s="398"/>
      <c r="BO34" s="398"/>
      <c r="BP34" s="398"/>
      <c r="BQ34" s="398"/>
      <c r="BR34" s="398"/>
      <c r="BS34" s="398"/>
      <c r="BT34" s="398"/>
      <c r="BU34" s="398"/>
      <c r="BV34" s="398"/>
    </row>
    <row r="35" spans="1:74" s="436" customFormat="1" ht="21.95" customHeight="1">
      <c r="A35" s="759" t="s">
        <v>255</v>
      </c>
      <c r="B35" s="802">
        <v>569223.53000000014</v>
      </c>
      <c r="C35" s="802"/>
      <c r="D35" s="830">
        <v>0</v>
      </c>
      <c r="E35" s="830">
        <v>0</v>
      </c>
      <c r="F35" s="831">
        <v>0</v>
      </c>
      <c r="G35" s="803">
        <v>0</v>
      </c>
      <c r="H35" s="428" t="s">
        <v>4</v>
      </c>
      <c r="I35" s="758"/>
      <c r="J35" s="398"/>
      <c r="K35" s="8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  <c r="AM35" s="398"/>
      <c r="AN35" s="398"/>
      <c r="AO35" s="398"/>
      <c r="AP35" s="398"/>
      <c r="AQ35" s="398"/>
      <c r="AR35" s="398"/>
      <c r="AS35" s="398"/>
      <c r="AT35" s="398"/>
      <c r="AU35" s="398"/>
      <c r="AV35" s="398"/>
      <c r="AW35" s="398"/>
      <c r="AX35" s="398"/>
      <c r="AY35" s="398"/>
      <c r="AZ35" s="398"/>
      <c r="BA35" s="398"/>
      <c r="BB35" s="398"/>
      <c r="BC35" s="398"/>
      <c r="BD35" s="398"/>
      <c r="BE35" s="398"/>
      <c r="BF35" s="398"/>
      <c r="BG35" s="398"/>
      <c r="BH35" s="398"/>
      <c r="BI35" s="398"/>
      <c r="BJ35" s="398"/>
      <c r="BK35" s="398"/>
      <c r="BL35" s="398"/>
      <c r="BM35" s="398"/>
      <c r="BN35" s="398"/>
      <c r="BO35" s="398"/>
      <c r="BP35" s="398"/>
      <c r="BQ35" s="398"/>
      <c r="BR35" s="398"/>
      <c r="BS35" s="398"/>
      <c r="BT35" s="398"/>
      <c r="BU35" s="398"/>
      <c r="BV35" s="398"/>
    </row>
    <row r="36" spans="1:74" s="436" customFormat="1" ht="21.95" customHeight="1">
      <c r="A36" s="757" t="s">
        <v>256</v>
      </c>
      <c r="B36" s="802">
        <v>16245705.629999995</v>
      </c>
      <c r="C36" s="802"/>
      <c r="D36" s="830">
        <v>2925.58</v>
      </c>
      <c r="E36" s="830">
        <v>0</v>
      </c>
      <c r="F36" s="831">
        <v>2925.58</v>
      </c>
      <c r="G36" s="803">
        <v>0</v>
      </c>
      <c r="H36" s="428" t="s">
        <v>4</v>
      </c>
      <c r="I36" s="758"/>
      <c r="J36" s="398"/>
      <c r="K36" s="8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8"/>
      <c r="AL36" s="398"/>
      <c r="AM36" s="398"/>
      <c r="AN36" s="398"/>
      <c r="AO36" s="398"/>
      <c r="AP36" s="398"/>
      <c r="AQ36" s="398"/>
      <c r="AR36" s="398"/>
      <c r="AS36" s="398"/>
      <c r="AT36" s="398"/>
      <c r="AU36" s="398"/>
      <c r="AV36" s="398"/>
      <c r="AW36" s="398"/>
      <c r="AX36" s="398"/>
      <c r="AY36" s="398"/>
      <c r="AZ36" s="398"/>
      <c r="BA36" s="398"/>
      <c r="BB36" s="398"/>
      <c r="BC36" s="398"/>
      <c r="BD36" s="398"/>
      <c r="BE36" s="398"/>
      <c r="BF36" s="398"/>
      <c r="BG36" s="398"/>
      <c r="BH36" s="398"/>
      <c r="BI36" s="398"/>
      <c r="BJ36" s="398"/>
      <c r="BK36" s="398"/>
      <c r="BL36" s="398"/>
      <c r="BM36" s="398"/>
      <c r="BN36" s="398"/>
      <c r="BO36" s="398"/>
      <c r="BP36" s="398"/>
      <c r="BQ36" s="398"/>
      <c r="BR36" s="398"/>
      <c r="BS36" s="398"/>
      <c r="BT36" s="398"/>
      <c r="BU36" s="398"/>
      <c r="BV36" s="398"/>
    </row>
    <row r="37" spans="1:74" s="436" customFormat="1" ht="21.95" customHeight="1">
      <c r="A37" s="757" t="s">
        <v>257</v>
      </c>
      <c r="B37" s="802">
        <v>6496455.5800000001</v>
      </c>
      <c r="C37" s="802"/>
      <c r="D37" s="830">
        <v>0</v>
      </c>
      <c r="E37" s="830">
        <v>0</v>
      </c>
      <c r="F37" s="831">
        <v>0</v>
      </c>
      <c r="G37" s="803">
        <v>0</v>
      </c>
      <c r="H37" s="428" t="s">
        <v>4</v>
      </c>
      <c r="I37" s="758"/>
      <c r="J37" s="398"/>
      <c r="K37" s="8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8"/>
      <c r="AL37" s="398"/>
      <c r="AM37" s="398"/>
      <c r="AN37" s="398"/>
      <c r="AO37" s="398"/>
      <c r="AP37" s="398"/>
      <c r="AQ37" s="398"/>
      <c r="AR37" s="398"/>
      <c r="AS37" s="398"/>
      <c r="AT37" s="398"/>
      <c r="AU37" s="398"/>
      <c r="AV37" s="398"/>
      <c r="AW37" s="398"/>
      <c r="AX37" s="398"/>
      <c r="AY37" s="398"/>
      <c r="AZ37" s="398"/>
      <c r="BA37" s="398"/>
      <c r="BB37" s="398"/>
      <c r="BC37" s="398"/>
      <c r="BD37" s="398"/>
      <c r="BE37" s="398"/>
      <c r="BF37" s="398"/>
      <c r="BG37" s="398"/>
      <c r="BH37" s="398"/>
      <c r="BI37" s="398"/>
      <c r="BJ37" s="398"/>
      <c r="BK37" s="398"/>
      <c r="BL37" s="398"/>
      <c r="BM37" s="398"/>
      <c r="BN37" s="398"/>
      <c r="BO37" s="398"/>
      <c r="BP37" s="398"/>
      <c r="BQ37" s="398"/>
      <c r="BR37" s="398"/>
      <c r="BS37" s="398"/>
      <c r="BT37" s="398"/>
      <c r="BU37" s="398"/>
      <c r="BV37" s="398"/>
    </row>
    <row r="38" spans="1:74" s="436" customFormat="1" ht="21.95" customHeight="1">
      <c r="A38" s="757" t="s">
        <v>258</v>
      </c>
      <c r="B38" s="802">
        <v>47418.969999999994</v>
      </c>
      <c r="C38" s="802"/>
      <c r="D38" s="830">
        <v>0</v>
      </c>
      <c r="E38" s="830">
        <v>0</v>
      </c>
      <c r="F38" s="831">
        <v>0</v>
      </c>
      <c r="G38" s="803">
        <v>0</v>
      </c>
      <c r="H38" s="428" t="s">
        <v>4</v>
      </c>
      <c r="I38" s="758"/>
      <c r="J38" s="398"/>
      <c r="K38" s="8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8"/>
      <c r="AN38" s="398"/>
      <c r="AO38" s="398"/>
      <c r="AP38" s="398"/>
      <c r="AQ38" s="398"/>
      <c r="AR38" s="398"/>
      <c r="AS38" s="398"/>
      <c r="AT38" s="398"/>
      <c r="AU38" s="398"/>
      <c r="AV38" s="398"/>
      <c r="AW38" s="398"/>
      <c r="AX38" s="398"/>
      <c r="AY38" s="398"/>
      <c r="AZ38" s="398"/>
      <c r="BA38" s="398"/>
      <c r="BB38" s="398"/>
      <c r="BC38" s="398"/>
      <c r="BD38" s="398"/>
      <c r="BE38" s="398"/>
      <c r="BF38" s="398"/>
      <c r="BG38" s="398"/>
      <c r="BH38" s="398"/>
      <c r="BI38" s="398"/>
      <c r="BJ38" s="398"/>
      <c r="BK38" s="398"/>
      <c r="BL38" s="398"/>
      <c r="BM38" s="398"/>
      <c r="BN38" s="398"/>
      <c r="BO38" s="398"/>
      <c r="BP38" s="398"/>
      <c r="BQ38" s="398"/>
      <c r="BR38" s="398"/>
      <c r="BS38" s="398"/>
      <c r="BT38" s="398"/>
      <c r="BU38" s="398"/>
      <c r="BV38" s="398"/>
    </row>
    <row r="39" spans="1:74" s="436" customFormat="1" ht="21.95" customHeight="1">
      <c r="A39" s="757" t="s">
        <v>259</v>
      </c>
      <c r="B39" s="802">
        <v>2076801.83</v>
      </c>
      <c r="C39" s="802"/>
      <c r="D39" s="830">
        <v>0</v>
      </c>
      <c r="E39" s="830">
        <v>0</v>
      </c>
      <c r="F39" s="831">
        <v>0</v>
      </c>
      <c r="G39" s="803">
        <v>0</v>
      </c>
      <c r="H39" s="428" t="s">
        <v>4</v>
      </c>
      <c r="I39" s="758"/>
      <c r="J39" s="398"/>
      <c r="K39" s="8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8"/>
      <c r="AL39" s="398"/>
      <c r="AM39" s="398"/>
      <c r="AN39" s="398"/>
      <c r="AO39" s="398"/>
      <c r="AP39" s="398"/>
      <c r="AQ39" s="398"/>
      <c r="AR39" s="398"/>
      <c r="AS39" s="398"/>
      <c r="AT39" s="398"/>
      <c r="AU39" s="398"/>
      <c r="AV39" s="398"/>
      <c r="AW39" s="398"/>
      <c r="AX39" s="398"/>
      <c r="AY39" s="398"/>
      <c r="AZ39" s="398"/>
      <c r="BA39" s="398"/>
      <c r="BB39" s="398"/>
      <c r="BC39" s="398"/>
      <c r="BD39" s="398"/>
      <c r="BE39" s="398"/>
      <c r="BF39" s="398"/>
      <c r="BG39" s="398"/>
      <c r="BH39" s="398"/>
      <c r="BI39" s="398"/>
      <c r="BJ39" s="398"/>
      <c r="BK39" s="398"/>
      <c r="BL39" s="398"/>
      <c r="BM39" s="398"/>
      <c r="BN39" s="398"/>
      <c r="BO39" s="398"/>
      <c r="BP39" s="398"/>
      <c r="BQ39" s="398"/>
      <c r="BR39" s="398"/>
      <c r="BS39" s="398"/>
      <c r="BT39" s="398"/>
      <c r="BU39" s="398"/>
      <c r="BV39" s="398"/>
    </row>
    <row r="40" spans="1:74" s="436" customFormat="1" ht="21.95" customHeight="1">
      <c r="A40" s="757" t="s">
        <v>718</v>
      </c>
      <c r="B40" s="802">
        <v>428313.85</v>
      </c>
      <c r="C40" s="802"/>
      <c r="D40" s="830">
        <v>0</v>
      </c>
      <c r="E40" s="830">
        <v>0</v>
      </c>
      <c r="F40" s="831">
        <v>0</v>
      </c>
      <c r="G40" s="803">
        <v>0</v>
      </c>
      <c r="H40" s="428" t="s">
        <v>4</v>
      </c>
      <c r="I40" s="758"/>
      <c r="J40" s="398"/>
      <c r="K40" s="8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8"/>
      <c r="AL40" s="398"/>
      <c r="AM40" s="398"/>
      <c r="AN40" s="398"/>
      <c r="AO40" s="398"/>
      <c r="AP40" s="398"/>
      <c r="AQ40" s="398"/>
      <c r="AR40" s="398"/>
      <c r="AS40" s="398"/>
      <c r="AT40" s="398"/>
      <c r="AU40" s="398"/>
      <c r="AV40" s="398"/>
      <c r="AW40" s="398"/>
      <c r="AX40" s="398"/>
      <c r="AY40" s="398"/>
      <c r="AZ40" s="398"/>
      <c r="BA40" s="398"/>
      <c r="BB40" s="398"/>
      <c r="BC40" s="398"/>
      <c r="BD40" s="398"/>
      <c r="BE40" s="398"/>
      <c r="BF40" s="398"/>
      <c r="BG40" s="398"/>
      <c r="BH40" s="398"/>
      <c r="BI40" s="398"/>
      <c r="BJ40" s="398"/>
      <c r="BK40" s="398"/>
      <c r="BL40" s="398"/>
      <c r="BM40" s="398"/>
      <c r="BN40" s="398"/>
      <c r="BO40" s="398"/>
      <c r="BP40" s="398"/>
      <c r="BQ40" s="398"/>
      <c r="BR40" s="398"/>
      <c r="BS40" s="398"/>
      <c r="BT40" s="398"/>
      <c r="BU40" s="398"/>
      <c r="BV40" s="398"/>
    </row>
    <row r="41" spans="1:74" s="436" customFormat="1" ht="21.95" customHeight="1">
      <c r="A41" s="757" t="s">
        <v>260</v>
      </c>
      <c r="B41" s="802">
        <v>911639224.60000002</v>
      </c>
      <c r="C41" s="802"/>
      <c r="D41" s="830">
        <v>0</v>
      </c>
      <c r="E41" s="830">
        <v>0</v>
      </c>
      <c r="F41" s="831">
        <v>0</v>
      </c>
      <c r="G41" s="803">
        <v>0</v>
      </c>
      <c r="H41" s="428" t="s">
        <v>4</v>
      </c>
      <c r="I41" s="758"/>
      <c r="J41" s="398"/>
      <c r="K41" s="8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8"/>
      <c r="AL41" s="398"/>
      <c r="AM41" s="398"/>
      <c r="AN41" s="398"/>
      <c r="AO41" s="398"/>
      <c r="AP41" s="398"/>
      <c r="AQ41" s="398"/>
      <c r="AR41" s="398"/>
      <c r="AS41" s="398"/>
      <c r="AT41" s="398"/>
      <c r="AU41" s="398"/>
      <c r="AV41" s="398"/>
      <c r="AW41" s="398"/>
      <c r="AX41" s="398"/>
      <c r="AY41" s="398"/>
      <c r="AZ41" s="398"/>
      <c r="BA41" s="398"/>
      <c r="BB41" s="398"/>
      <c r="BC41" s="398"/>
      <c r="BD41" s="398"/>
      <c r="BE41" s="398"/>
      <c r="BF41" s="398"/>
      <c r="BG41" s="398"/>
      <c r="BH41" s="398"/>
      <c r="BI41" s="398"/>
      <c r="BJ41" s="398"/>
      <c r="BK41" s="398"/>
      <c r="BL41" s="398"/>
      <c r="BM41" s="398"/>
      <c r="BN41" s="398"/>
      <c r="BO41" s="398"/>
      <c r="BP41" s="398"/>
      <c r="BQ41" s="398"/>
      <c r="BR41" s="398"/>
      <c r="BS41" s="398"/>
      <c r="BT41" s="398"/>
      <c r="BU41" s="398"/>
      <c r="BV41" s="398"/>
    </row>
    <row r="42" spans="1:74" s="436" customFormat="1" ht="21.95" customHeight="1">
      <c r="A42" s="757" t="s">
        <v>261</v>
      </c>
      <c r="B42" s="802">
        <v>2144908.19</v>
      </c>
      <c r="C42" s="802"/>
      <c r="D42" s="830">
        <v>0</v>
      </c>
      <c r="E42" s="830">
        <v>0</v>
      </c>
      <c r="F42" s="831">
        <v>0</v>
      </c>
      <c r="G42" s="803">
        <v>0</v>
      </c>
      <c r="H42" s="428" t="s">
        <v>4</v>
      </c>
      <c r="I42" s="758"/>
      <c r="J42" s="398"/>
      <c r="K42" s="8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8"/>
      <c r="AL42" s="398"/>
      <c r="AM42" s="398"/>
      <c r="AN42" s="398"/>
      <c r="AO42" s="398"/>
      <c r="AP42" s="398"/>
      <c r="AQ42" s="398"/>
      <c r="AR42" s="398"/>
      <c r="AS42" s="398"/>
      <c r="AT42" s="398"/>
      <c r="AU42" s="398"/>
      <c r="AV42" s="398"/>
      <c r="AW42" s="398"/>
      <c r="AX42" s="398"/>
      <c r="AY42" s="398"/>
      <c r="AZ42" s="398"/>
      <c r="BA42" s="398"/>
      <c r="BB42" s="398"/>
      <c r="BC42" s="398"/>
      <c r="BD42" s="398"/>
      <c r="BE42" s="398"/>
      <c r="BF42" s="398"/>
      <c r="BG42" s="398"/>
      <c r="BH42" s="398"/>
      <c r="BI42" s="398"/>
      <c r="BJ42" s="398"/>
      <c r="BK42" s="398"/>
      <c r="BL42" s="398"/>
      <c r="BM42" s="398"/>
      <c r="BN42" s="398"/>
      <c r="BO42" s="398"/>
      <c r="BP42" s="398"/>
      <c r="BQ42" s="398"/>
      <c r="BR42" s="398"/>
      <c r="BS42" s="398"/>
      <c r="BT42" s="398"/>
      <c r="BU42" s="398"/>
      <c r="BV42" s="398"/>
    </row>
    <row r="43" spans="1:74" s="436" customFormat="1" ht="21.95" customHeight="1">
      <c r="A43" s="757" t="s">
        <v>262</v>
      </c>
      <c r="B43" s="802">
        <v>2272282.29</v>
      </c>
      <c r="C43" s="802"/>
      <c r="D43" s="830">
        <v>0</v>
      </c>
      <c r="E43" s="830">
        <v>0</v>
      </c>
      <c r="F43" s="831">
        <v>0</v>
      </c>
      <c r="G43" s="803">
        <v>0</v>
      </c>
      <c r="H43" s="428" t="s">
        <v>4</v>
      </c>
      <c r="I43" s="758"/>
      <c r="J43" s="398"/>
      <c r="K43" s="8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8"/>
      <c r="AL43" s="398"/>
      <c r="AM43" s="398"/>
      <c r="AN43" s="398"/>
      <c r="AO43" s="398"/>
      <c r="AP43" s="398"/>
      <c r="AQ43" s="398"/>
      <c r="AR43" s="398"/>
      <c r="AS43" s="398"/>
      <c r="AT43" s="398"/>
      <c r="AU43" s="398"/>
      <c r="AV43" s="398"/>
      <c r="AW43" s="398"/>
      <c r="AX43" s="398"/>
      <c r="AY43" s="398"/>
      <c r="AZ43" s="398"/>
      <c r="BA43" s="398"/>
      <c r="BB43" s="398"/>
      <c r="BC43" s="398"/>
      <c r="BD43" s="398"/>
      <c r="BE43" s="398"/>
      <c r="BF43" s="398"/>
      <c r="BG43" s="398"/>
      <c r="BH43" s="398"/>
      <c r="BI43" s="398"/>
      <c r="BJ43" s="398"/>
      <c r="BK43" s="398"/>
      <c r="BL43" s="398"/>
      <c r="BM43" s="398"/>
      <c r="BN43" s="398"/>
      <c r="BO43" s="398"/>
      <c r="BP43" s="398"/>
      <c r="BQ43" s="398"/>
      <c r="BR43" s="398"/>
      <c r="BS43" s="398"/>
      <c r="BT43" s="398"/>
      <c r="BU43" s="398"/>
      <c r="BV43" s="398"/>
    </row>
    <row r="44" spans="1:74" s="436" customFormat="1" ht="21.95" customHeight="1">
      <c r="A44" s="757" t="s">
        <v>263</v>
      </c>
      <c r="B44" s="802">
        <v>8820180.3399999961</v>
      </c>
      <c r="C44" s="802"/>
      <c r="D44" s="830">
        <v>0</v>
      </c>
      <c r="E44" s="830">
        <v>0</v>
      </c>
      <c r="F44" s="831">
        <v>0</v>
      </c>
      <c r="G44" s="803">
        <v>0</v>
      </c>
      <c r="H44" s="428" t="s">
        <v>4</v>
      </c>
      <c r="I44" s="758"/>
      <c r="J44" s="398"/>
      <c r="K44" s="8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8"/>
      <c r="AL44" s="398"/>
      <c r="AM44" s="398"/>
      <c r="AN44" s="398"/>
      <c r="AO44" s="398"/>
      <c r="AP44" s="398"/>
      <c r="AQ44" s="398"/>
      <c r="AR44" s="398"/>
      <c r="AS44" s="398"/>
      <c r="AT44" s="398"/>
      <c r="AU44" s="398"/>
      <c r="AV44" s="398"/>
      <c r="AW44" s="398"/>
      <c r="AX44" s="398"/>
      <c r="AY44" s="398"/>
      <c r="AZ44" s="398"/>
      <c r="BA44" s="398"/>
      <c r="BB44" s="398"/>
      <c r="BC44" s="398"/>
      <c r="BD44" s="398"/>
      <c r="BE44" s="398"/>
      <c r="BF44" s="398"/>
      <c r="BG44" s="398"/>
      <c r="BH44" s="398"/>
      <c r="BI44" s="398"/>
      <c r="BJ44" s="398"/>
      <c r="BK44" s="398"/>
      <c r="BL44" s="398"/>
      <c r="BM44" s="398"/>
      <c r="BN44" s="398"/>
      <c r="BO44" s="398"/>
      <c r="BP44" s="398"/>
      <c r="BQ44" s="398"/>
      <c r="BR44" s="398"/>
      <c r="BS44" s="398"/>
      <c r="BT44" s="398"/>
      <c r="BU44" s="398"/>
      <c r="BV44" s="398"/>
    </row>
    <row r="45" spans="1:74" s="436" customFormat="1" ht="21.95" customHeight="1">
      <c r="A45" s="757" t="s">
        <v>264</v>
      </c>
      <c r="B45" s="802">
        <v>283987.93</v>
      </c>
      <c r="C45" s="802"/>
      <c r="D45" s="830">
        <v>1345</v>
      </c>
      <c r="E45" s="830">
        <v>1345</v>
      </c>
      <c r="F45" s="831">
        <v>1345</v>
      </c>
      <c r="G45" s="803">
        <v>0</v>
      </c>
      <c r="H45" s="428" t="s">
        <v>4</v>
      </c>
      <c r="I45" s="758"/>
      <c r="J45" s="398"/>
      <c r="K45" s="8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8"/>
      <c r="AL45" s="398"/>
      <c r="AM45" s="398"/>
      <c r="AN45" s="398"/>
      <c r="AO45" s="398"/>
      <c r="AP45" s="398"/>
      <c r="AQ45" s="398"/>
      <c r="AR45" s="398"/>
      <c r="AS45" s="398"/>
      <c r="AT45" s="398"/>
      <c r="AU45" s="398"/>
      <c r="AV45" s="398"/>
      <c r="AW45" s="398"/>
      <c r="AX45" s="398"/>
      <c r="AY45" s="398"/>
      <c r="AZ45" s="398"/>
      <c r="BA45" s="398"/>
      <c r="BB45" s="398"/>
      <c r="BC45" s="398"/>
      <c r="BD45" s="398"/>
      <c r="BE45" s="398"/>
      <c r="BF45" s="398"/>
      <c r="BG45" s="398"/>
      <c r="BH45" s="398"/>
      <c r="BI45" s="398"/>
      <c r="BJ45" s="398"/>
      <c r="BK45" s="398"/>
      <c r="BL45" s="398"/>
      <c r="BM45" s="398"/>
      <c r="BN45" s="398"/>
      <c r="BO45" s="398"/>
      <c r="BP45" s="398"/>
      <c r="BQ45" s="398"/>
      <c r="BR45" s="398"/>
      <c r="BS45" s="398"/>
      <c r="BT45" s="398"/>
      <c r="BU45" s="398"/>
      <c r="BV45" s="398"/>
    </row>
    <row r="46" spans="1:74" s="436" customFormat="1" ht="21.95" customHeight="1">
      <c r="A46" s="757" t="s">
        <v>265</v>
      </c>
      <c r="B46" s="802">
        <v>4387455.8700000048</v>
      </c>
      <c r="C46" s="802"/>
      <c r="D46" s="830">
        <v>0</v>
      </c>
      <c r="E46" s="830">
        <v>0</v>
      </c>
      <c r="F46" s="831">
        <v>0</v>
      </c>
      <c r="G46" s="803">
        <v>0</v>
      </c>
      <c r="H46" s="428" t="s">
        <v>4</v>
      </c>
      <c r="I46" s="758"/>
      <c r="J46" s="398"/>
      <c r="K46" s="898"/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98"/>
      <c r="W46" s="398"/>
      <c r="X46" s="398"/>
      <c r="Y46" s="398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8"/>
      <c r="AL46" s="398"/>
      <c r="AM46" s="398"/>
      <c r="AN46" s="398"/>
      <c r="AO46" s="398"/>
      <c r="AP46" s="398"/>
      <c r="AQ46" s="398"/>
      <c r="AR46" s="398"/>
      <c r="AS46" s="398"/>
      <c r="AT46" s="398"/>
      <c r="AU46" s="398"/>
      <c r="AV46" s="398"/>
      <c r="AW46" s="398"/>
      <c r="AX46" s="398"/>
      <c r="AY46" s="398"/>
      <c r="AZ46" s="398"/>
      <c r="BA46" s="398"/>
      <c r="BB46" s="398"/>
      <c r="BC46" s="398"/>
      <c r="BD46" s="398"/>
      <c r="BE46" s="398"/>
      <c r="BF46" s="398"/>
      <c r="BG46" s="398"/>
      <c r="BH46" s="398"/>
      <c r="BI46" s="398"/>
      <c r="BJ46" s="398"/>
      <c r="BK46" s="398"/>
      <c r="BL46" s="398"/>
      <c r="BM46" s="398"/>
      <c r="BN46" s="398"/>
      <c r="BO46" s="398"/>
      <c r="BP46" s="398"/>
      <c r="BQ46" s="398"/>
      <c r="BR46" s="398"/>
      <c r="BS46" s="398"/>
      <c r="BT46" s="398"/>
      <c r="BU46" s="398"/>
      <c r="BV46" s="398"/>
    </row>
    <row r="47" spans="1:74" s="436" customFormat="1" ht="21.95" customHeight="1">
      <c r="A47" s="757" t="s">
        <v>266</v>
      </c>
      <c r="B47" s="802">
        <v>536140.03</v>
      </c>
      <c r="C47" s="802"/>
      <c r="D47" s="830">
        <v>0</v>
      </c>
      <c r="E47" s="830">
        <v>0</v>
      </c>
      <c r="F47" s="831">
        <v>0</v>
      </c>
      <c r="G47" s="803">
        <v>0</v>
      </c>
      <c r="H47" s="428" t="s">
        <v>4</v>
      </c>
      <c r="I47" s="758"/>
      <c r="J47" s="398"/>
      <c r="K47" s="8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8"/>
      <c r="AJ47" s="398"/>
      <c r="AK47" s="398"/>
      <c r="AL47" s="398"/>
      <c r="AM47" s="398"/>
      <c r="AN47" s="398"/>
      <c r="AO47" s="398"/>
      <c r="AP47" s="398"/>
      <c r="AQ47" s="398"/>
      <c r="AR47" s="398"/>
      <c r="AS47" s="398"/>
      <c r="AT47" s="398"/>
      <c r="AU47" s="398"/>
      <c r="AV47" s="398"/>
      <c r="AW47" s="398"/>
      <c r="AX47" s="398"/>
      <c r="AY47" s="398"/>
      <c r="AZ47" s="398"/>
      <c r="BA47" s="398"/>
      <c r="BB47" s="398"/>
      <c r="BC47" s="398"/>
      <c r="BD47" s="398"/>
      <c r="BE47" s="398"/>
      <c r="BF47" s="398"/>
      <c r="BG47" s="398"/>
      <c r="BH47" s="398"/>
      <c r="BI47" s="398"/>
      <c r="BJ47" s="398"/>
      <c r="BK47" s="398"/>
      <c r="BL47" s="398"/>
      <c r="BM47" s="398"/>
      <c r="BN47" s="398"/>
      <c r="BO47" s="398"/>
      <c r="BP47" s="398"/>
      <c r="BQ47" s="398"/>
      <c r="BR47" s="398"/>
      <c r="BS47" s="398"/>
      <c r="BT47" s="398"/>
      <c r="BU47" s="398"/>
      <c r="BV47" s="398"/>
    </row>
    <row r="48" spans="1:74" s="436" customFormat="1" ht="21.95" customHeight="1">
      <c r="A48" s="757" t="s">
        <v>267</v>
      </c>
      <c r="B48" s="802">
        <v>87024963.620000005</v>
      </c>
      <c r="C48" s="802"/>
      <c r="D48" s="830">
        <v>2193.1999999999998</v>
      </c>
      <c r="E48" s="830">
        <v>2193.1999999999998</v>
      </c>
      <c r="F48" s="831">
        <v>2193.1999999999998</v>
      </c>
      <c r="G48" s="803">
        <v>0</v>
      </c>
      <c r="H48" s="428" t="s">
        <v>4</v>
      </c>
      <c r="I48" s="758"/>
      <c r="J48" s="398"/>
      <c r="K48" s="8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8"/>
      <c r="AL48" s="398"/>
      <c r="AM48" s="398"/>
      <c r="AN48" s="398"/>
      <c r="AO48" s="398"/>
      <c r="AP48" s="398"/>
      <c r="AQ48" s="398"/>
      <c r="AR48" s="398"/>
      <c r="AS48" s="398"/>
      <c r="AT48" s="398"/>
      <c r="AU48" s="398"/>
      <c r="AV48" s="398"/>
      <c r="AW48" s="398"/>
      <c r="AX48" s="398"/>
      <c r="AY48" s="398"/>
      <c r="AZ48" s="398"/>
      <c r="BA48" s="398"/>
      <c r="BB48" s="398"/>
      <c r="BC48" s="398"/>
      <c r="BD48" s="398"/>
      <c r="BE48" s="398"/>
      <c r="BF48" s="398"/>
      <c r="BG48" s="398"/>
      <c r="BH48" s="398"/>
      <c r="BI48" s="398"/>
      <c r="BJ48" s="398"/>
      <c r="BK48" s="398"/>
      <c r="BL48" s="398"/>
      <c r="BM48" s="398"/>
      <c r="BN48" s="398"/>
      <c r="BO48" s="398"/>
      <c r="BP48" s="398"/>
      <c r="BQ48" s="398"/>
      <c r="BR48" s="398"/>
      <c r="BS48" s="398"/>
      <c r="BT48" s="398"/>
      <c r="BU48" s="398"/>
      <c r="BV48" s="398"/>
    </row>
    <row r="49" spans="1:74" s="436" customFormat="1" ht="21.95" customHeight="1">
      <c r="A49" s="757" t="s">
        <v>268</v>
      </c>
      <c r="B49" s="802">
        <v>84503805.699999958</v>
      </c>
      <c r="C49" s="802"/>
      <c r="D49" s="830">
        <v>22737.519999999997</v>
      </c>
      <c r="E49" s="830">
        <v>20210.259999999998</v>
      </c>
      <c r="F49" s="831">
        <v>22737.519999999997</v>
      </c>
      <c r="G49" s="803">
        <v>0</v>
      </c>
      <c r="H49" s="428" t="s">
        <v>4</v>
      </c>
      <c r="I49" s="758"/>
      <c r="J49" s="398"/>
      <c r="K49" s="898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98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8"/>
      <c r="AK49" s="398"/>
      <c r="AL49" s="398"/>
      <c r="AM49" s="398"/>
      <c r="AN49" s="398"/>
      <c r="AO49" s="398"/>
      <c r="AP49" s="398"/>
      <c r="AQ49" s="398"/>
      <c r="AR49" s="398"/>
      <c r="AS49" s="398"/>
      <c r="AT49" s="398"/>
      <c r="AU49" s="398"/>
      <c r="AV49" s="398"/>
      <c r="AW49" s="398"/>
      <c r="AX49" s="398"/>
      <c r="AY49" s="398"/>
      <c r="AZ49" s="398"/>
      <c r="BA49" s="398"/>
      <c r="BB49" s="398"/>
      <c r="BC49" s="398"/>
      <c r="BD49" s="398"/>
      <c r="BE49" s="398"/>
      <c r="BF49" s="398"/>
      <c r="BG49" s="398"/>
      <c r="BH49" s="398"/>
      <c r="BI49" s="398"/>
      <c r="BJ49" s="398"/>
      <c r="BK49" s="398"/>
      <c r="BL49" s="398"/>
      <c r="BM49" s="398"/>
      <c r="BN49" s="398"/>
      <c r="BO49" s="398"/>
      <c r="BP49" s="398"/>
      <c r="BQ49" s="398"/>
      <c r="BR49" s="398"/>
      <c r="BS49" s="398"/>
      <c r="BT49" s="398"/>
      <c r="BU49" s="398"/>
      <c r="BV49" s="398"/>
    </row>
    <row r="50" spans="1:74" s="436" customFormat="1" ht="21.95" customHeight="1">
      <c r="A50" s="757" t="s">
        <v>269</v>
      </c>
      <c r="B50" s="802">
        <v>94378.170000000013</v>
      </c>
      <c r="C50" s="802"/>
      <c r="D50" s="830">
        <v>0</v>
      </c>
      <c r="E50" s="830">
        <v>0</v>
      </c>
      <c r="F50" s="831">
        <v>0</v>
      </c>
      <c r="G50" s="803">
        <v>0</v>
      </c>
      <c r="H50" s="428" t="s">
        <v>4</v>
      </c>
      <c r="I50" s="758"/>
      <c r="J50" s="398"/>
      <c r="K50" s="8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8"/>
      <c r="AL50" s="398"/>
      <c r="AM50" s="398"/>
      <c r="AN50" s="398"/>
      <c r="AO50" s="398"/>
      <c r="AP50" s="398"/>
      <c r="AQ50" s="398"/>
      <c r="AR50" s="398"/>
      <c r="AS50" s="398"/>
      <c r="AT50" s="398"/>
      <c r="AU50" s="398"/>
      <c r="AV50" s="398"/>
      <c r="AW50" s="398"/>
      <c r="AX50" s="398"/>
      <c r="AY50" s="398"/>
      <c r="AZ50" s="398"/>
      <c r="BA50" s="398"/>
      <c r="BB50" s="398"/>
      <c r="BC50" s="398"/>
      <c r="BD50" s="398"/>
      <c r="BE50" s="398"/>
      <c r="BF50" s="398"/>
      <c r="BG50" s="398"/>
      <c r="BH50" s="398"/>
      <c r="BI50" s="398"/>
      <c r="BJ50" s="398"/>
      <c r="BK50" s="398"/>
      <c r="BL50" s="398"/>
      <c r="BM50" s="398"/>
      <c r="BN50" s="398"/>
      <c r="BO50" s="398"/>
      <c r="BP50" s="398"/>
      <c r="BQ50" s="398"/>
      <c r="BR50" s="398"/>
      <c r="BS50" s="398"/>
      <c r="BT50" s="398"/>
      <c r="BU50" s="398"/>
      <c r="BV50" s="398"/>
    </row>
    <row r="51" spans="1:74" s="436" customFormat="1" ht="21.95" customHeight="1">
      <c r="A51" s="757" t="s">
        <v>270</v>
      </c>
      <c r="B51" s="802">
        <v>8790172.3499999978</v>
      </c>
      <c r="C51" s="802"/>
      <c r="D51" s="830">
        <v>0</v>
      </c>
      <c r="E51" s="830">
        <v>0</v>
      </c>
      <c r="F51" s="831">
        <v>0</v>
      </c>
      <c r="G51" s="803">
        <v>0</v>
      </c>
      <c r="H51" s="428" t="s">
        <v>4</v>
      </c>
      <c r="I51" s="758"/>
      <c r="J51" s="398"/>
      <c r="K51" s="898"/>
      <c r="L51" s="398"/>
      <c r="M51" s="398"/>
      <c r="N51" s="398"/>
      <c r="O51" s="398"/>
      <c r="P51" s="398"/>
      <c r="Q51" s="398"/>
      <c r="R51" s="398"/>
      <c r="S51" s="398"/>
      <c r="T51" s="398"/>
      <c r="U51" s="398"/>
      <c r="V51" s="398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8"/>
      <c r="AL51" s="398"/>
      <c r="AM51" s="398"/>
      <c r="AN51" s="398"/>
      <c r="AO51" s="398"/>
      <c r="AP51" s="398"/>
      <c r="AQ51" s="398"/>
      <c r="AR51" s="398"/>
      <c r="AS51" s="398"/>
      <c r="AT51" s="398"/>
      <c r="AU51" s="398"/>
      <c r="AV51" s="398"/>
      <c r="AW51" s="398"/>
      <c r="AX51" s="398"/>
      <c r="AY51" s="398"/>
      <c r="AZ51" s="398"/>
      <c r="BA51" s="398"/>
      <c r="BB51" s="398"/>
      <c r="BC51" s="398"/>
      <c r="BD51" s="398"/>
      <c r="BE51" s="398"/>
      <c r="BF51" s="398"/>
      <c r="BG51" s="398"/>
      <c r="BH51" s="398"/>
      <c r="BI51" s="398"/>
      <c r="BJ51" s="398"/>
      <c r="BK51" s="398"/>
      <c r="BL51" s="398"/>
      <c r="BM51" s="398"/>
      <c r="BN51" s="398"/>
      <c r="BO51" s="398"/>
      <c r="BP51" s="398"/>
      <c r="BQ51" s="398"/>
      <c r="BR51" s="398"/>
      <c r="BS51" s="398"/>
      <c r="BT51" s="398"/>
      <c r="BU51" s="398"/>
      <c r="BV51" s="398"/>
    </row>
    <row r="52" spans="1:74" s="436" customFormat="1" ht="21.95" customHeight="1">
      <c r="A52" s="757" t="s">
        <v>271</v>
      </c>
      <c r="B52" s="802">
        <v>350807228.97999966</v>
      </c>
      <c r="C52" s="802"/>
      <c r="D52" s="830">
        <v>2246.4</v>
      </c>
      <c r="E52" s="830">
        <v>0</v>
      </c>
      <c r="F52" s="831">
        <v>2246.4</v>
      </c>
      <c r="G52" s="803">
        <v>0</v>
      </c>
      <c r="H52" s="428" t="s">
        <v>4</v>
      </c>
      <c r="I52" s="758"/>
      <c r="J52" s="398"/>
      <c r="K52" s="8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8"/>
      <c r="AL52" s="398"/>
      <c r="AM52" s="398"/>
      <c r="AN52" s="398"/>
      <c r="AO52" s="398"/>
      <c r="AP52" s="398"/>
      <c r="AQ52" s="398"/>
      <c r="AR52" s="398"/>
      <c r="AS52" s="398"/>
      <c r="AT52" s="398"/>
      <c r="AU52" s="398"/>
      <c r="AV52" s="398"/>
      <c r="AW52" s="398"/>
      <c r="AX52" s="398"/>
      <c r="AY52" s="398"/>
      <c r="AZ52" s="398"/>
      <c r="BA52" s="398"/>
      <c r="BB52" s="398"/>
      <c r="BC52" s="398"/>
      <c r="BD52" s="398"/>
      <c r="BE52" s="398"/>
      <c r="BF52" s="398"/>
      <c r="BG52" s="398"/>
      <c r="BH52" s="398"/>
      <c r="BI52" s="398"/>
      <c r="BJ52" s="398"/>
      <c r="BK52" s="398"/>
      <c r="BL52" s="398"/>
      <c r="BM52" s="398"/>
      <c r="BN52" s="398"/>
      <c r="BO52" s="398"/>
      <c r="BP52" s="398"/>
      <c r="BQ52" s="398"/>
      <c r="BR52" s="398"/>
      <c r="BS52" s="398"/>
      <c r="BT52" s="398"/>
      <c r="BU52" s="398"/>
      <c r="BV52" s="398"/>
    </row>
    <row r="53" spans="1:74" s="436" customFormat="1" ht="21.95" customHeight="1">
      <c r="A53" s="757" t="s">
        <v>596</v>
      </c>
      <c r="B53" s="802">
        <v>258524.38</v>
      </c>
      <c r="C53" s="802"/>
      <c r="D53" s="830">
        <v>0</v>
      </c>
      <c r="E53" s="830">
        <v>0</v>
      </c>
      <c r="F53" s="831">
        <v>0</v>
      </c>
      <c r="G53" s="803">
        <v>0</v>
      </c>
      <c r="H53" s="428" t="s">
        <v>4</v>
      </c>
      <c r="I53" s="758"/>
      <c r="J53" s="398"/>
      <c r="K53" s="898"/>
      <c r="L53" s="398"/>
      <c r="M53" s="398"/>
      <c r="N53" s="398"/>
      <c r="O53" s="398"/>
      <c r="P53" s="398"/>
      <c r="Q53" s="398"/>
      <c r="R53" s="398"/>
      <c r="S53" s="398"/>
      <c r="T53" s="398"/>
      <c r="U53" s="398"/>
      <c r="V53" s="398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8"/>
      <c r="AL53" s="398"/>
      <c r="AM53" s="398"/>
      <c r="AN53" s="398"/>
      <c r="AO53" s="398"/>
      <c r="AP53" s="398"/>
      <c r="AQ53" s="398"/>
      <c r="AR53" s="398"/>
      <c r="AS53" s="398"/>
      <c r="AT53" s="398"/>
      <c r="AU53" s="398"/>
      <c r="AV53" s="398"/>
      <c r="AW53" s="398"/>
      <c r="AX53" s="398"/>
      <c r="AY53" s="398"/>
      <c r="AZ53" s="398"/>
      <c r="BA53" s="398"/>
      <c r="BB53" s="398"/>
      <c r="BC53" s="398"/>
      <c r="BD53" s="398"/>
      <c r="BE53" s="398"/>
      <c r="BF53" s="398"/>
      <c r="BG53" s="398"/>
      <c r="BH53" s="398"/>
      <c r="BI53" s="398"/>
      <c r="BJ53" s="398"/>
      <c r="BK53" s="398"/>
      <c r="BL53" s="398"/>
      <c r="BM53" s="398"/>
      <c r="BN53" s="398"/>
      <c r="BO53" s="398"/>
      <c r="BP53" s="398"/>
      <c r="BQ53" s="398"/>
      <c r="BR53" s="398"/>
      <c r="BS53" s="398"/>
      <c r="BT53" s="398"/>
      <c r="BU53" s="398"/>
      <c r="BV53" s="398"/>
    </row>
    <row r="54" spans="1:74" s="436" customFormat="1" ht="21.95" customHeight="1">
      <c r="A54" s="757" t="s">
        <v>273</v>
      </c>
      <c r="B54" s="802">
        <v>1055867.6099999999</v>
      </c>
      <c r="C54" s="802"/>
      <c r="D54" s="830">
        <v>0</v>
      </c>
      <c r="E54" s="830">
        <v>0</v>
      </c>
      <c r="F54" s="831">
        <v>0</v>
      </c>
      <c r="G54" s="803">
        <v>0</v>
      </c>
      <c r="H54" s="428" t="s">
        <v>4</v>
      </c>
      <c r="I54" s="758"/>
      <c r="J54" s="398"/>
      <c r="K54" s="8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/>
      <c r="AJ54" s="398"/>
      <c r="AK54" s="398"/>
      <c r="AL54" s="398"/>
      <c r="AM54" s="398"/>
      <c r="AN54" s="398"/>
      <c r="AO54" s="398"/>
      <c r="AP54" s="398"/>
      <c r="AQ54" s="398"/>
      <c r="AR54" s="398"/>
      <c r="AS54" s="398"/>
      <c r="AT54" s="398"/>
      <c r="AU54" s="398"/>
      <c r="AV54" s="398"/>
      <c r="AW54" s="398"/>
      <c r="AX54" s="398"/>
      <c r="AY54" s="398"/>
      <c r="AZ54" s="398"/>
      <c r="BA54" s="398"/>
      <c r="BB54" s="398"/>
      <c r="BC54" s="398"/>
      <c r="BD54" s="398"/>
      <c r="BE54" s="398"/>
      <c r="BF54" s="398"/>
      <c r="BG54" s="398"/>
      <c r="BH54" s="398"/>
      <c r="BI54" s="398"/>
      <c r="BJ54" s="398"/>
      <c r="BK54" s="398"/>
      <c r="BL54" s="398"/>
      <c r="BM54" s="398"/>
      <c r="BN54" s="398"/>
      <c r="BO54" s="398"/>
      <c r="BP54" s="398"/>
      <c r="BQ54" s="398"/>
      <c r="BR54" s="398"/>
      <c r="BS54" s="398"/>
      <c r="BT54" s="398"/>
      <c r="BU54" s="398"/>
      <c r="BV54" s="398"/>
    </row>
    <row r="55" spans="1:74" s="436" customFormat="1" ht="21.95" customHeight="1">
      <c r="A55" s="760" t="s">
        <v>274</v>
      </c>
      <c r="B55" s="802">
        <v>50326756.120000005</v>
      </c>
      <c r="C55" s="802"/>
      <c r="D55" s="830">
        <v>0</v>
      </c>
      <c r="E55" s="830">
        <v>0</v>
      </c>
      <c r="F55" s="831">
        <v>0</v>
      </c>
      <c r="G55" s="803">
        <v>0</v>
      </c>
      <c r="H55" s="428" t="s">
        <v>4</v>
      </c>
      <c r="I55" s="758"/>
      <c r="J55" s="398"/>
      <c r="K55" s="898"/>
      <c r="L55" s="398"/>
      <c r="M55" s="398"/>
      <c r="N55" s="398"/>
      <c r="O55" s="398"/>
      <c r="P55" s="398"/>
      <c r="Q55" s="398"/>
      <c r="R55" s="398"/>
      <c r="S55" s="398"/>
      <c r="T55" s="398"/>
      <c r="U55" s="398"/>
      <c r="V55" s="398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398"/>
      <c r="AI55" s="398"/>
      <c r="AJ55" s="398"/>
      <c r="AK55" s="398"/>
      <c r="AL55" s="398"/>
      <c r="AM55" s="398"/>
      <c r="AN55" s="398"/>
      <c r="AO55" s="398"/>
      <c r="AP55" s="398"/>
      <c r="AQ55" s="398"/>
      <c r="AR55" s="398"/>
      <c r="AS55" s="398"/>
      <c r="AT55" s="398"/>
      <c r="AU55" s="398"/>
      <c r="AV55" s="398"/>
      <c r="AW55" s="398"/>
      <c r="AX55" s="398"/>
      <c r="AY55" s="398"/>
      <c r="AZ55" s="398"/>
      <c r="BA55" s="398"/>
      <c r="BB55" s="398"/>
      <c r="BC55" s="398"/>
      <c r="BD55" s="398"/>
      <c r="BE55" s="398"/>
      <c r="BF55" s="398"/>
      <c r="BG55" s="398"/>
      <c r="BH55" s="398"/>
      <c r="BI55" s="398"/>
      <c r="BJ55" s="398"/>
      <c r="BK55" s="398"/>
      <c r="BL55" s="398"/>
      <c r="BM55" s="398"/>
      <c r="BN55" s="398"/>
      <c r="BO55" s="398"/>
      <c r="BP55" s="398"/>
      <c r="BQ55" s="398"/>
      <c r="BR55" s="398"/>
      <c r="BS55" s="398"/>
      <c r="BT55" s="398"/>
      <c r="BU55" s="398"/>
      <c r="BV55" s="398"/>
    </row>
    <row r="56" spans="1:74" s="436" customFormat="1" ht="21.75" customHeight="1">
      <c r="A56" s="757" t="s">
        <v>275</v>
      </c>
      <c r="B56" s="802">
        <v>69723138.100000009</v>
      </c>
      <c r="C56" s="802"/>
      <c r="D56" s="830">
        <v>0</v>
      </c>
      <c r="E56" s="830">
        <v>0</v>
      </c>
      <c r="F56" s="831">
        <v>0</v>
      </c>
      <c r="G56" s="803">
        <v>0</v>
      </c>
      <c r="H56" s="428" t="s">
        <v>4</v>
      </c>
      <c r="I56" s="758"/>
      <c r="J56" s="398"/>
      <c r="K56" s="8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8"/>
      <c r="AA56" s="398"/>
      <c r="AB56" s="398"/>
      <c r="AC56" s="398"/>
      <c r="AD56" s="398"/>
      <c r="AE56" s="398"/>
      <c r="AF56" s="398"/>
      <c r="AG56" s="398"/>
      <c r="AH56" s="398"/>
      <c r="AI56" s="398"/>
      <c r="AJ56" s="398"/>
      <c r="AK56" s="398"/>
      <c r="AL56" s="398"/>
      <c r="AM56" s="398"/>
      <c r="AN56" s="398"/>
      <c r="AO56" s="398"/>
      <c r="AP56" s="398"/>
      <c r="AQ56" s="398"/>
      <c r="AR56" s="398"/>
      <c r="AS56" s="398"/>
      <c r="AT56" s="398"/>
      <c r="AU56" s="398"/>
      <c r="AV56" s="398"/>
      <c r="AW56" s="398"/>
      <c r="AX56" s="398"/>
      <c r="AY56" s="398"/>
      <c r="AZ56" s="398"/>
      <c r="BA56" s="398"/>
      <c r="BB56" s="398"/>
      <c r="BC56" s="398"/>
      <c r="BD56" s="398"/>
      <c r="BE56" s="398"/>
      <c r="BF56" s="398"/>
      <c r="BG56" s="398"/>
      <c r="BH56" s="398"/>
      <c r="BI56" s="398"/>
      <c r="BJ56" s="398"/>
      <c r="BK56" s="398"/>
      <c r="BL56" s="398"/>
      <c r="BM56" s="398"/>
      <c r="BN56" s="398"/>
      <c r="BO56" s="398"/>
      <c r="BP56" s="398"/>
      <c r="BQ56" s="398"/>
      <c r="BR56" s="398"/>
      <c r="BS56" s="398"/>
      <c r="BT56" s="398"/>
      <c r="BU56" s="398"/>
      <c r="BV56" s="398"/>
    </row>
    <row r="57" spans="1:74" s="436" customFormat="1" ht="21.75" customHeight="1">
      <c r="A57" s="757" t="s">
        <v>276</v>
      </c>
      <c r="B57" s="802">
        <v>451870.14</v>
      </c>
      <c r="C57" s="802"/>
      <c r="D57" s="830">
        <v>0</v>
      </c>
      <c r="E57" s="830">
        <v>0</v>
      </c>
      <c r="F57" s="831">
        <v>0</v>
      </c>
      <c r="G57" s="803">
        <v>0</v>
      </c>
      <c r="H57" s="428" t="s">
        <v>4</v>
      </c>
      <c r="I57" s="758"/>
      <c r="J57" s="398"/>
      <c r="K57" s="898"/>
      <c r="L57" s="398"/>
      <c r="M57" s="398"/>
      <c r="N57" s="398"/>
      <c r="O57" s="398"/>
      <c r="P57" s="398"/>
      <c r="Q57" s="398"/>
      <c r="R57" s="398"/>
      <c r="S57" s="398"/>
      <c r="T57" s="398"/>
      <c r="U57" s="398"/>
      <c r="V57" s="398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8"/>
      <c r="AL57" s="398"/>
      <c r="AM57" s="398"/>
      <c r="AN57" s="398"/>
      <c r="AO57" s="398"/>
      <c r="AP57" s="398"/>
      <c r="AQ57" s="398"/>
      <c r="AR57" s="398"/>
      <c r="AS57" s="398"/>
      <c r="AT57" s="398"/>
      <c r="AU57" s="398"/>
      <c r="AV57" s="398"/>
      <c r="AW57" s="398"/>
      <c r="AX57" s="398"/>
      <c r="AY57" s="398"/>
      <c r="AZ57" s="398"/>
      <c r="BA57" s="398"/>
      <c r="BB57" s="398"/>
      <c r="BC57" s="398"/>
      <c r="BD57" s="398"/>
      <c r="BE57" s="398"/>
      <c r="BF57" s="398"/>
      <c r="BG57" s="398"/>
      <c r="BH57" s="398"/>
      <c r="BI57" s="398"/>
      <c r="BJ57" s="398"/>
      <c r="BK57" s="398"/>
      <c r="BL57" s="398"/>
      <c r="BM57" s="398"/>
      <c r="BN57" s="398"/>
      <c r="BO57" s="398"/>
      <c r="BP57" s="398"/>
      <c r="BQ57" s="398"/>
      <c r="BR57" s="398"/>
      <c r="BS57" s="398"/>
      <c r="BT57" s="398"/>
      <c r="BU57" s="398"/>
      <c r="BV57" s="398"/>
    </row>
    <row r="58" spans="1:74" s="436" customFormat="1" ht="21.75" customHeight="1">
      <c r="A58" s="759" t="s">
        <v>277</v>
      </c>
      <c r="B58" s="802">
        <v>1308831.4300000002</v>
      </c>
      <c r="C58" s="802"/>
      <c r="D58" s="830">
        <v>0</v>
      </c>
      <c r="E58" s="830">
        <v>0</v>
      </c>
      <c r="F58" s="831">
        <v>0</v>
      </c>
      <c r="G58" s="803">
        <v>0</v>
      </c>
      <c r="H58" s="428" t="s">
        <v>4</v>
      </c>
      <c r="I58" s="758"/>
      <c r="J58" s="398"/>
      <c r="K58" s="8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8"/>
      <c r="AE58" s="398"/>
      <c r="AF58" s="398"/>
      <c r="AG58" s="398"/>
      <c r="AH58" s="398"/>
      <c r="AI58" s="398"/>
      <c r="AJ58" s="398"/>
      <c r="AK58" s="398"/>
      <c r="AL58" s="398"/>
      <c r="AM58" s="398"/>
      <c r="AN58" s="398"/>
      <c r="AO58" s="398"/>
      <c r="AP58" s="398"/>
      <c r="AQ58" s="398"/>
      <c r="AR58" s="398"/>
      <c r="AS58" s="398"/>
      <c r="AT58" s="398"/>
      <c r="AU58" s="398"/>
      <c r="AV58" s="398"/>
      <c r="AW58" s="398"/>
      <c r="AX58" s="398"/>
      <c r="AY58" s="398"/>
      <c r="AZ58" s="398"/>
      <c r="BA58" s="398"/>
      <c r="BB58" s="398"/>
      <c r="BC58" s="398"/>
      <c r="BD58" s="398"/>
      <c r="BE58" s="398"/>
      <c r="BF58" s="398"/>
      <c r="BG58" s="398"/>
      <c r="BH58" s="398"/>
      <c r="BI58" s="398"/>
      <c r="BJ58" s="398"/>
      <c r="BK58" s="398"/>
      <c r="BL58" s="398"/>
      <c r="BM58" s="398"/>
      <c r="BN58" s="398"/>
      <c r="BO58" s="398"/>
      <c r="BP58" s="398"/>
      <c r="BQ58" s="398"/>
      <c r="BR58" s="398"/>
      <c r="BS58" s="398"/>
      <c r="BT58" s="398"/>
      <c r="BU58" s="398"/>
      <c r="BV58" s="398"/>
    </row>
    <row r="59" spans="1:74" s="436" customFormat="1" ht="21.75" customHeight="1">
      <c r="A59" s="757" t="s">
        <v>278</v>
      </c>
      <c r="B59" s="802">
        <v>1207.1199999999999</v>
      </c>
      <c r="C59" s="802"/>
      <c r="D59" s="830">
        <v>0</v>
      </c>
      <c r="E59" s="830">
        <v>0</v>
      </c>
      <c r="F59" s="831">
        <v>0</v>
      </c>
      <c r="G59" s="803">
        <v>0</v>
      </c>
      <c r="H59" s="428" t="s">
        <v>4</v>
      </c>
      <c r="I59" s="758"/>
      <c r="J59" s="398"/>
      <c r="K59" s="898"/>
      <c r="L59" s="398"/>
      <c r="M59" s="398"/>
      <c r="N59" s="398"/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8"/>
      <c r="AD59" s="398"/>
      <c r="AE59" s="398"/>
      <c r="AF59" s="398"/>
      <c r="AG59" s="398"/>
      <c r="AH59" s="398"/>
      <c r="AI59" s="398"/>
      <c r="AJ59" s="398"/>
      <c r="AK59" s="398"/>
      <c r="AL59" s="398"/>
      <c r="AM59" s="398"/>
      <c r="AN59" s="398"/>
      <c r="AO59" s="398"/>
      <c r="AP59" s="398"/>
      <c r="AQ59" s="398"/>
      <c r="AR59" s="398"/>
      <c r="AS59" s="398"/>
      <c r="AT59" s="398"/>
      <c r="AU59" s="398"/>
      <c r="AV59" s="398"/>
      <c r="AW59" s="398"/>
      <c r="AX59" s="398"/>
      <c r="AY59" s="398"/>
      <c r="AZ59" s="398"/>
      <c r="BA59" s="398"/>
      <c r="BB59" s="398"/>
      <c r="BC59" s="398"/>
      <c r="BD59" s="398"/>
      <c r="BE59" s="398"/>
      <c r="BF59" s="398"/>
      <c r="BG59" s="398"/>
      <c r="BH59" s="398"/>
      <c r="BI59" s="398"/>
      <c r="BJ59" s="398"/>
      <c r="BK59" s="398"/>
      <c r="BL59" s="398"/>
      <c r="BM59" s="398"/>
      <c r="BN59" s="398"/>
      <c r="BO59" s="398"/>
      <c r="BP59" s="398"/>
      <c r="BQ59" s="398"/>
      <c r="BR59" s="398"/>
      <c r="BS59" s="398"/>
      <c r="BT59" s="398"/>
      <c r="BU59" s="398"/>
      <c r="BV59" s="398"/>
    </row>
    <row r="60" spans="1:74" s="436" customFormat="1" ht="21.75" customHeight="1">
      <c r="A60" s="757" t="s">
        <v>279</v>
      </c>
      <c r="B60" s="802">
        <v>987390.66999999993</v>
      </c>
      <c r="C60" s="802"/>
      <c r="D60" s="830">
        <v>0</v>
      </c>
      <c r="E60" s="830">
        <v>0</v>
      </c>
      <c r="F60" s="831">
        <v>0</v>
      </c>
      <c r="G60" s="803">
        <v>0</v>
      </c>
      <c r="H60" s="428" t="s">
        <v>4</v>
      </c>
      <c r="I60" s="758"/>
      <c r="J60" s="398"/>
      <c r="K60" s="898"/>
      <c r="L60" s="398"/>
      <c r="M60" s="398"/>
      <c r="N60" s="398"/>
      <c r="O60" s="398"/>
      <c r="P60" s="398"/>
      <c r="Q60" s="398"/>
      <c r="R60" s="398"/>
      <c r="S60" s="398"/>
      <c r="T60" s="398"/>
      <c r="U60" s="398"/>
      <c r="V60" s="398"/>
      <c r="W60" s="398"/>
      <c r="X60" s="398"/>
      <c r="Y60" s="398"/>
      <c r="Z60" s="398"/>
      <c r="AA60" s="398"/>
      <c r="AB60" s="398"/>
      <c r="AC60" s="398"/>
      <c r="AD60" s="398"/>
      <c r="AE60" s="398"/>
      <c r="AF60" s="398"/>
      <c r="AG60" s="398"/>
      <c r="AH60" s="398"/>
      <c r="AI60" s="398"/>
      <c r="AJ60" s="398"/>
      <c r="AK60" s="398"/>
      <c r="AL60" s="398"/>
      <c r="AM60" s="398"/>
      <c r="AN60" s="398"/>
      <c r="AO60" s="398"/>
      <c r="AP60" s="398"/>
      <c r="AQ60" s="398"/>
      <c r="AR60" s="398"/>
      <c r="AS60" s="398"/>
      <c r="AT60" s="398"/>
      <c r="AU60" s="398"/>
      <c r="AV60" s="398"/>
      <c r="AW60" s="398"/>
      <c r="AX60" s="398"/>
      <c r="AY60" s="398"/>
      <c r="AZ60" s="398"/>
      <c r="BA60" s="398"/>
      <c r="BB60" s="398"/>
      <c r="BC60" s="398"/>
      <c r="BD60" s="398"/>
      <c r="BE60" s="398"/>
      <c r="BF60" s="398"/>
      <c r="BG60" s="398"/>
      <c r="BH60" s="398"/>
      <c r="BI60" s="398"/>
      <c r="BJ60" s="398"/>
      <c r="BK60" s="398"/>
      <c r="BL60" s="398"/>
      <c r="BM60" s="398"/>
      <c r="BN60" s="398"/>
      <c r="BO60" s="398"/>
      <c r="BP60" s="398"/>
      <c r="BQ60" s="398"/>
      <c r="BR60" s="398"/>
      <c r="BS60" s="398"/>
      <c r="BT60" s="398"/>
      <c r="BU60" s="398"/>
      <c r="BV60" s="398"/>
    </row>
    <row r="61" spans="1:74" s="436" customFormat="1" ht="21.75" customHeight="1">
      <c r="A61" s="757" t="s">
        <v>753</v>
      </c>
      <c r="B61" s="802">
        <v>7534509.2299999995</v>
      </c>
      <c r="C61" s="802"/>
      <c r="D61" s="830">
        <v>0</v>
      </c>
      <c r="E61" s="830">
        <v>0</v>
      </c>
      <c r="F61" s="831">
        <v>0</v>
      </c>
      <c r="G61" s="803">
        <v>0</v>
      </c>
      <c r="H61" s="428"/>
      <c r="I61" s="758"/>
      <c r="J61" s="398"/>
      <c r="K61" s="8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398"/>
      <c r="AA61" s="398"/>
      <c r="AB61" s="398"/>
      <c r="AC61" s="398"/>
      <c r="AD61" s="398"/>
      <c r="AE61" s="398"/>
      <c r="AF61" s="398"/>
      <c r="AG61" s="398"/>
      <c r="AH61" s="398"/>
      <c r="AI61" s="398"/>
      <c r="AJ61" s="398"/>
      <c r="AK61" s="398"/>
      <c r="AL61" s="398"/>
      <c r="AM61" s="398"/>
      <c r="AN61" s="398"/>
      <c r="AO61" s="398"/>
      <c r="AP61" s="398"/>
      <c r="AQ61" s="398"/>
      <c r="AR61" s="398"/>
      <c r="AS61" s="398"/>
      <c r="AT61" s="398"/>
      <c r="AU61" s="398"/>
      <c r="AV61" s="398"/>
      <c r="AW61" s="398"/>
      <c r="AX61" s="398"/>
      <c r="AY61" s="398"/>
      <c r="AZ61" s="398"/>
      <c r="BA61" s="398"/>
      <c r="BB61" s="398"/>
      <c r="BC61" s="398"/>
      <c r="BD61" s="398"/>
      <c r="BE61" s="398"/>
      <c r="BF61" s="398"/>
      <c r="BG61" s="398"/>
      <c r="BH61" s="398"/>
      <c r="BI61" s="398"/>
      <c r="BJ61" s="398"/>
      <c r="BK61" s="398"/>
      <c r="BL61" s="398"/>
      <c r="BM61" s="398"/>
      <c r="BN61" s="398"/>
      <c r="BO61" s="398"/>
      <c r="BP61" s="398"/>
      <c r="BQ61" s="398"/>
      <c r="BR61" s="398"/>
      <c r="BS61" s="398"/>
      <c r="BT61" s="398"/>
      <c r="BU61" s="398"/>
      <c r="BV61" s="398"/>
    </row>
    <row r="62" spans="1:74" s="436" customFormat="1" ht="21.75" customHeight="1">
      <c r="A62" s="757" t="s">
        <v>280</v>
      </c>
      <c r="B62" s="802">
        <v>58966.249999999993</v>
      </c>
      <c r="C62" s="802"/>
      <c r="D62" s="830">
        <v>0</v>
      </c>
      <c r="E62" s="830">
        <v>0</v>
      </c>
      <c r="F62" s="831">
        <v>0</v>
      </c>
      <c r="G62" s="803">
        <v>0</v>
      </c>
      <c r="H62" s="428"/>
      <c r="I62" s="758"/>
      <c r="J62" s="398"/>
      <c r="K62" s="8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398"/>
      <c r="AA62" s="398"/>
      <c r="AB62" s="398"/>
      <c r="AC62" s="398"/>
      <c r="AD62" s="398"/>
      <c r="AE62" s="398"/>
      <c r="AF62" s="398"/>
      <c r="AG62" s="398"/>
      <c r="AH62" s="398"/>
      <c r="AI62" s="398"/>
      <c r="AJ62" s="398"/>
      <c r="AK62" s="398"/>
      <c r="AL62" s="398"/>
      <c r="AM62" s="398"/>
      <c r="AN62" s="398"/>
      <c r="AO62" s="398"/>
      <c r="AP62" s="398"/>
      <c r="AQ62" s="398"/>
      <c r="AR62" s="398"/>
      <c r="AS62" s="398"/>
      <c r="AT62" s="398"/>
      <c r="AU62" s="398"/>
      <c r="AV62" s="398"/>
      <c r="AW62" s="398"/>
      <c r="AX62" s="398"/>
      <c r="AY62" s="398"/>
      <c r="AZ62" s="398"/>
      <c r="BA62" s="398"/>
      <c r="BB62" s="398"/>
      <c r="BC62" s="398"/>
      <c r="BD62" s="398"/>
      <c r="BE62" s="398"/>
      <c r="BF62" s="398"/>
      <c r="BG62" s="398"/>
      <c r="BH62" s="398"/>
      <c r="BI62" s="398"/>
      <c r="BJ62" s="398"/>
      <c r="BK62" s="398"/>
      <c r="BL62" s="398"/>
      <c r="BM62" s="398"/>
      <c r="BN62" s="398"/>
      <c r="BO62" s="398"/>
      <c r="BP62" s="398"/>
      <c r="BQ62" s="398"/>
      <c r="BR62" s="398"/>
      <c r="BS62" s="398"/>
      <c r="BT62" s="398"/>
      <c r="BU62" s="398"/>
      <c r="BV62" s="398"/>
    </row>
    <row r="63" spans="1:74" s="436" customFormat="1" ht="21.75" customHeight="1">
      <c r="A63" s="757" t="s">
        <v>597</v>
      </c>
      <c r="B63" s="802">
        <v>267404.67</v>
      </c>
      <c r="C63" s="802"/>
      <c r="D63" s="830">
        <v>0</v>
      </c>
      <c r="E63" s="830">
        <v>0</v>
      </c>
      <c r="F63" s="831">
        <v>0</v>
      </c>
      <c r="G63" s="803">
        <v>0</v>
      </c>
      <c r="H63" s="428" t="s">
        <v>4</v>
      </c>
      <c r="I63" s="758"/>
      <c r="J63" s="398"/>
      <c r="K63" s="898"/>
      <c r="L63" s="398"/>
      <c r="M63" s="398"/>
      <c r="N63" s="398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  <c r="AA63" s="398"/>
      <c r="AB63" s="398"/>
      <c r="AC63" s="398"/>
      <c r="AD63" s="398"/>
      <c r="AE63" s="398"/>
      <c r="AF63" s="398"/>
      <c r="AG63" s="398"/>
      <c r="AH63" s="398"/>
      <c r="AI63" s="398"/>
      <c r="AJ63" s="398"/>
      <c r="AK63" s="398"/>
      <c r="AL63" s="398"/>
      <c r="AM63" s="398"/>
      <c r="AN63" s="398"/>
      <c r="AO63" s="398"/>
      <c r="AP63" s="398"/>
      <c r="AQ63" s="398"/>
      <c r="AR63" s="398"/>
      <c r="AS63" s="398"/>
      <c r="AT63" s="398"/>
      <c r="AU63" s="398"/>
      <c r="AV63" s="398"/>
      <c r="AW63" s="398"/>
      <c r="AX63" s="398"/>
      <c r="AY63" s="398"/>
      <c r="AZ63" s="398"/>
      <c r="BA63" s="398"/>
      <c r="BB63" s="398"/>
      <c r="BC63" s="398"/>
      <c r="BD63" s="398"/>
      <c r="BE63" s="398"/>
      <c r="BF63" s="398"/>
      <c r="BG63" s="398"/>
      <c r="BH63" s="398"/>
      <c r="BI63" s="398"/>
      <c r="BJ63" s="398"/>
      <c r="BK63" s="398"/>
      <c r="BL63" s="398"/>
      <c r="BM63" s="398"/>
      <c r="BN63" s="398"/>
      <c r="BO63" s="398"/>
      <c r="BP63" s="398"/>
      <c r="BQ63" s="398"/>
      <c r="BR63" s="398"/>
      <c r="BS63" s="398"/>
      <c r="BT63" s="398"/>
      <c r="BU63" s="398"/>
      <c r="BV63" s="398"/>
    </row>
    <row r="64" spans="1:74" s="436" customFormat="1" ht="21.75" customHeight="1">
      <c r="A64" s="757" t="s">
        <v>282</v>
      </c>
      <c r="B64" s="802">
        <v>17921.489999999998</v>
      </c>
      <c r="C64" s="802"/>
      <c r="D64" s="830">
        <v>0</v>
      </c>
      <c r="E64" s="830">
        <v>0</v>
      </c>
      <c r="F64" s="831">
        <v>0</v>
      </c>
      <c r="G64" s="803">
        <v>0</v>
      </c>
      <c r="H64" s="428" t="s">
        <v>4</v>
      </c>
      <c r="I64" s="758"/>
      <c r="J64" s="398"/>
      <c r="K64" s="8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398"/>
      <c r="AE64" s="398"/>
      <c r="AF64" s="398"/>
      <c r="AG64" s="398"/>
      <c r="AH64" s="398"/>
      <c r="AI64" s="398"/>
      <c r="AJ64" s="398"/>
      <c r="AK64" s="398"/>
      <c r="AL64" s="398"/>
      <c r="AM64" s="398"/>
      <c r="AN64" s="398"/>
      <c r="AO64" s="398"/>
      <c r="AP64" s="398"/>
      <c r="AQ64" s="398"/>
      <c r="AR64" s="398"/>
      <c r="AS64" s="398"/>
      <c r="AT64" s="398"/>
      <c r="AU64" s="398"/>
      <c r="AV64" s="398"/>
      <c r="AW64" s="398"/>
      <c r="AX64" s="398"/>
      <c r="AY64" s="398"/>
      <c r="AZ64" s="398"/>
      <c r="BA64" s="398"/>
      <c r="BB64" s="398"/>
      <c r="BC64" s="398"/>
      <c r="BD64" s="398"/>
      <c r="BE64" s="398"/>
      <c r="BF64" s="398"/>
      <c r="BG64" s="398"/>
      <c r="BH64" s="398"/>
      <c r="BI64" s="398"/>
      <c r="BJ64" s="398"/>
      <c r="BK64" s="398"/>
      <c r="BL64" s="398"/>
      <c r="BM64" s="398"/>
      <c r="BN64" s="398"/>
      <c r="BO64" s="398"/>
      <c r="BP64" s="398"/>
      <c r="BQ64" s="398"/>
      <c r="BR64" s="398"/>
      <c r="BS64" s="398"/>
      <c r="BT64" s="398"/>
      <c r="BU64" s="398"/>
      <c r="BV64" s="398"/>
    </row>
    <row r="65" spans="1:76" s="436" customFormat="1" ht="21.75" customHeight="1">
      <c r="A65" s="757" t="s">
        <v>283</v>
      </c>
      <c r="B65" s="802">
        <v>2454650.7500000005</v>
      </c>
      <c r="C65" s="802"/>
      <c r="D65" s="830">
        <v>0</v>
      </c>
      <c r="E65" s="830">
        <v>0</v>
      </c>
      <c r="F65" s="831">
        <v>0</v>
      </c>
      <c r="G65" s="803">
        <v>0</v>
      </c>
      <c r="H65" s="428" t="s">
        <v>4</v>
      </c>
      <c r="I65" s="758"/>
      <c r="J65" s="398"/>
      <c r="K65" s="8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98"/>
      <c r="AC65" s="398"/>
      <c r="AD65" s="398"/>
      <c r="AE65" s="398"/>
      <c r="AF65" s="398"/>
      <c r="AG65" s="398"/>
      <c r="AH65" s="398"/>
      <c r="AI65" s="398"/>
      <c r="AJ65" s="398"/>
      <c r="AK65" s="398"/>
      <c r="AL65" s="398"/>
      <c r="AM65" s="398"/>
      <c r="AN65" s="398"/>
      <c r="AO65" s="398"/>
      <c r="AP65" s="398"/>
      <c r="AQ65" s="398"/>
      <c r="AR65" s="398"/>
      <c r="AS65" s="398"/>
      <c r="AT65" s="398"/>
      <c r="AU65" s="398"/>
      <c r="AV65" s="398"/>
      <c r="AW65" s="398"/>
      <c r="AX65" s="398"/>
      <c r="AY65" s="398"/>
      <c r="AZ65" s="398"/>
      <c r="BA65" s="398"/>
      <c r="BB65" s="398"/>
      <c r="BC65" s="398"/>
      <c r="BD65" s="398"/>
      <c r="BE65" s="398"/>
      <c r="BF65" s="398"/>
      <c r="BG65" s="398"/>
      <c r="BH65" s="398"/>
      <c r="BI65" s="398"/>
      <c r="BJ65" s="398"/>
      <c r="BK65" s="398"/>
      <c r="BL65" s="398"/>
      <c r="BM65" s="398"/>
      <c r="BN65" s="398"/>
      <c r="BO65" s="398"/>
      <c r="BP65" s="398"/>
      <c r="BQ65" s="398"/>
      <c r="BR65" s="398"/>
      <c r="BS65" s="398"/>
      <c r="BT65" s="398"/>
      <c r="BU65" s="398"/>
      <c r="BV65" s="398"/>
    </row>
    <row r="66" spans="1:76" s="436" customFormat="1" ht="21.95" customHeight="1">
      <c r="A66" s="757" t="s">
        <v>284</v>
      </c>
      <c r="B66" s="802">
        <v>7363564.830000001</v>
      </c>
      <c r="C66" s="802"/>
      <c r="D66" s="830">
        <v>0</v>
      </c>
      <c r="E66" s="830">
        <v>0</v>
      </c>
      <c r="F66" s="831">
        <v>0</v>
      </c>
      <c r="G66" s="803">
        <v>0</v>
      </c>
      <c r="H66" s="428" t="s">
        <v>4</v>
      </c>
      <c r="I66" s="758"/>
      <c r="J66" s="398"/>
      <c r="K66" s="8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  <c r="AA66" s="398"/>
      <c r="AB66" s="398"/>
      <c r="AC66" s="398"/>
      <c r="AD66" s="398"/>
      <c r="AE66" s="398"/>
      <c r="AF66" s="398"/>
      <c r="AG66" s="398"/>
      <c r="AH66" s="398"/>
      <c r="AI66" s="398"/>
      <c r="AJ66" s="398"/>
      <c r="AK66" s="398"/>
      <c r="AL66" s="398"/>
      <c r="AM66" s="398"/>
      <c r="AN66" s="398"/>
      <c r="AO66" s="398"/>
      <c r="AP66" s="398"/>
      <c r="AQ66" s="398"/>
      <c r="AR66" s="398"/>
      <c r="AS66" s="398"/>
      <c r="AT66" s="398"/>
      <c r="AU66" s="398"/>
      <c r="AV66" s="398"/>
      <c r="AW66" s="398"/>
      <c r="AX66" s="398"/>
      <c r="AY66" s="398"/>
      <c r="AZ66" s="398"/>
      <c r="BA66" s="398"/>
      <c r="BB66" s="398"/>
      <c r="BC66" s="398"/>
      <c r="BD66" s="398"/>
      <c r="BE66" s="398"/>
      <c r="BF66" s="398"/>
      <c r="BG66" s="398"/>
      <c r="BH66" s="398"/>
      <c r="BI66" s="398"/>
      <c r="BJ66" s="398"/>
      <c r="BK66" s="398"/>
      <c r="BL66" s="398"/>
      <c r="BM66" s="398"/>
      <c r="BN66" s="398"/>
      <c r="BO66" s="398"/>
      <c r="BP66" s="398"/>
      <c r="BQ66" s="398"/>
      <c r="BR66" s="398"/>
      <c r="BS66" s="398"/>
      <c r="BT66" s="398"/>
      <c r="BU66" s="398"/>
      <c r="BV66" s="398"/>
    </row>
    <row r="67" spans="1:76" s="436" customFormat="1" ht="21.95" customHeight="1">
      <c r="A67" s="757" t="s">
        <v>285</v>
      </c>
      <c r="B67" s="802">
        <v>1270898.7900000003</v>
      </c>
      <c r="C67" s="802"/>
      <c r="D67" s="830">
        <v>0</v>
      </c>
      <c r="E67" s="830">
        <v>0</v>
      </c>
      <c r="F67" s="831">
        <v>0</v>
      </c>
      <c r="G67" s="803">
        <v>0</v>
      </c>
      <c r="H67" s="428" t="s">
        <v>4</v>
      </c>
      <c r="I67" s="758"/>
      <c r="J67" s="398"/>
      <c r="K67" s="898"/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  <c r="AA67" s="398"/>
      <c r="AB67" s="398"/>
      <c r="AC67" s="398"/>
      <c r="AD67" s="398"/>
      <c r="AE67" s="398"/>
      <c r="AF67" s="398"/>
      <c r="AG67" s="398"/>
      <c r="AH67" s="398"/>
      <c r="AI67" s="398"/>
      <c r="AJ67" s="398"/>
      <c r="AK67" s="398"/>
      <c r="AL67" s="398"/>
      <c r="AM67" s="398"/>
      <c r="AN67" s="398"/>
      <c r="AO67" s="398"/>
      <c r="AP67" s="398"/>
      <c r="AQ67" s="398"/>
      <c r="AR67" s="398"/>
      <c r="AS67" s="398"/>
      <c r="AT67" s="398"/>
      <c r="AU67" s="398"/>
      <c r="AV67" s="398"/>
      <c r="AW67" s="398"/>
      <c r="AX67" s="398"/>
      <c r="AY67" s="398"/>
      <c r="AZ67" s="398"/>
      <c r="BA67" s="398"/>
      <c r="BB67" s="398"/>
      <c r="BC67" s="398"/>
      <c r="BD67" s="398"/>
      <c r="BE67" s="398"/>
      <c r="BF67" s="398"/>
      <c r="BG67" s="398"/>
      <c r="BH67" s="398"/>
      <c r="BI67" s="398"/>
      <c r="BJ67" s="398"/>
      <c r="BK67" s="398"/>
      <c r="BL67" s="398"/>
      <c r="BM67" s="398"/>
      <c r="BN67" s="398"/>
      <c r="BO67" s="398"/>
      <c r="BP67" s="398"/>
      <c r="BQ67" s="398"/>
      <c r="BR67" s="398"/>
      <c r="BS67" s="398"/>
      <c r="BT67" s="398"/>
      <c r="BU67" s="398"/>
      <c r="BV67" s="398"/>
    </row>
    <row r="68" spans="1:76" s="436" customFormat="1" ht="21.95" customHeight="1">
      <c r="A68" s="757" t="s">
        <v>286</v>
      </c>
      <c r="B68" s="802">
        <v>96988.03</v>
      </c>
      <c r="C68" s="802"/>
      <c r="D68" s="830">
        <v>0</v>
      </c>
      <c r="E68" s="830">
        <v>0</v>
      </c>
      <c r="F68" s="831">
        <v>0</v>
      </c>
      <c r="G68" s="803">
        <v>0</v>
      </c>
      <c r="H68" s="428" t="s">
        <v>4</v>
      </c>
      <c r="I68" s="758"/>
      <c r="J68" s="398"/>
      <c r="K68" s="8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398"/>
      <c r="AB68" s="398"/>
      <c r="AC68" s="398"/>
      <c r="AD68" s="398"/>
      <c r="AE68" s="398"/>
      <c r="AF68" s="398"/>
      <c r="AG68" s="398"/>
      <c r="AH68" s="398"/>
      <c r="AI68" s="398"/>
      <c r="AJ68" s="398"/>
      <c r="AK68" s="398"/>
      <c r="AL68" s="398"/>
      <c r="AM68" s="398"/>
      <c r="AN68" s="398"/>
      <c r="AO68" s="398"/>
      <c r="AP68" s="398"/>
      <c r="AQ68" s="398"/>
      <c r="AR68" s="398"/>
      <c r="AS68" s="398"/>
      <c r="AT68" s="398"/>
      <c r="AU68" s="398"/>
      <c r="AV68" s="398"/>
      <c r="AW68" s="398"/>
      <c r="AX68" s="398"/>
      <c r="AY68" s="398"/>
      <c r="AZ68" s="398"/>
      <c r="BA68" s="398"/>
      <c r="BB68" s="398"/>
      <c r="BC68" s="398"/>
      <c r="BD68" s="398"/>
      <c r="BE68" s="398"/>
      <c r="BF68" s="398"/>
      <c r="BG68" s="398"/>
      <c r="BH68" s="398"/>
      <c r="BI68" s="398"/>
      <c r="BJ68" s="398"/>
      <c r="BK68" s="398"/>
      <c r="BL68" s="398"/>
      <c r="BM68" s="398"/>
      <c r="BN68" s="398"/>
      <c r="BO68" s="398"/>
      <c r="BP68" s="398"/>
      <c r="BQ68" s="398"/>
      <c r="BR68" s="398"/>
      <c r="BS68" s="398"/>
      <c r="BT68" s="398"/>
      <c r="BU68" s="398"/>
      <c r="BV68" s="398"/>
    </row>
    <row r="69" spans="1:76" s="436" customFormat="1" ht="21.95" customHeight="1">
      <c r="A69" s="757" t="s">
        <v>287</v>
      </c>
      <c r="B69" s="802">
        <v>5048.07</v>
      </c>
      <c r="C69" s="802"/>
      <c r="D69" s="830">
        <v>0</v>
      </c>
      <c r="E69" s="830">
        <v>0</v>
      </c>
      <c r="F69" s="831">
        <v>0</v>
      </c>
      <c r="G69" s="803">
        <v>0</v>
      </c>
      <c r="H69" s="428" t="s">
        <v>4</v>
      </c>
      <c r="I69" s="758"/>
      <c r="J69" s="398"/>
      <c r="K69" s="8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  <c r="AA69" s="398"/>
      <c r="AB69" s="398"/>
      <c r="AC69" s="398"/>
      <c r="AD69" s="398"/>
      <c r="AE69" s="398"/>
      <c r="AF69" s="398"/>
      <c r="AG69" s="398"/>
      <c r="AH69" s="398"/>
      <c r="AI69" s="398"/>
      <c r="AJ69" s="398"/>
      <c r="AK69" s="398"/>
      <c r="AL69" s="398"/>
      <c r="AM69" s="398"/>
      <c r="AN69" s="398"/>
      <c r="AO69" s="398"/>
      <c r="AP69" s="398"/>
      <c r="AQ69" s="398"/>
      <c r="AR69" s="398"/>
      <c r="AS69" s="398"/>
      <c r="AT69" s="398"/>
      <c r="AU69" s="398"/>
      <c r="AV69" s="398"/>
      <c r="AW69" s="398"/>
      <c r="AX69" s="398"/>
      <c r="AY69" s="398"/>
      <c r="AZ69" s="398"/>
      <c r="BA69" s="398"/>
      <c r="BB69" s="398"/>
      <c r="BC69" s="398"/>
      <c r="BD69" s="398"/>
      <c r="BE69" s="398"/>
      <c r="BF69" s="398"/>
      <c r="BG69" s="398"/>
      <c r="BH69" s="398"/>
      <c r="BI69" s="398"/>
      <c r="BJ69" s="398"/>
      <c r="BK69" s="398"/>
      <c r="BL69" s="398"/>
      <c r="BM69" s="398"/>
      <c r="BN69" s="398"/>
      <c r="BO69" s="398"/>
      <c r="BP69" s="398"/>
      <c r="BQ69" s="398"/>
      <c r="BR69" s="398"/>
      <c r="BS69" s="398"/>
      <c r="BT69" s="398"/>
      <c r="BU69" s="398"/>
      <c r="BV69" s="398"/>
    </row>
    <row r="70" spans="1:76" s="436" customFormat="1" ht="21.95" customHeight="1">
      <c r="A70" s="757" t="s">
        <v>288</v>
      </c>
      <c r="B70" s="802">
        <v>524262.12</v>
      </c>
      <c r="C70" s="802"/>
      <c r="D70" s="830">
        <v>0</v>
      </c>
      <c r="E70" s="830">
        <v>0</v>
      </c>
      <c r="F70" s="831">
        <v>0</v>
      </c>
      <c r="G70" s="803">
        <v>0</v>
      </c>
      <c r="H70" s="428" t="s">
        <v>4</v>
      </c>
      <c r="I70" s="758"/>
      <c r="J70" s="398"/>
      <c r="K70" s="8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398"/>
      <c r="AB70" s="398"/>
      <c r="AC70" s="398"/>
      <c r="AD70" s="398"/>
      <c r="AE70" s="398"/>
      <c r="AF70" s="398"/>
      <c r="AG70" s="398"/>
      <c r="AH70" s="398"/>
      <c r="AI70" s="398"/>
      <c r="AJ70" s="398"/>
      <c r="AK70" s="398"/>
      <c r="AL70" s="398"/>
      <c r="AM70" s="398"/>
      <c r="AN70" s="398"/>
      <c r="AO70" s="398"/>
      <c r="AP70" s="398"/>
      <c r="AQ70" s="398"/>
      <c r="AR70" s="398"/>
      <c r="AS70" s="398"/>
      <c r="AT70" s="398"/>
      <c r="AU70" s="398"/>
      <c r="AV70" s="398"/>
      <c r="AW70" s="398"/>
      <c r="AX70" s="398"/>
      <c r="AY70" s="398"/>
      <c r="AZ70" s="398"/>
      <c r="BA70" s="398"/>
      <c r="BB70" s="398"/>
      <c r="BC70" s="398"/>
      <c r="BD70" s="398"/>
      <c r="BE70" s="398"/>
      <c r="BF70" s="398"/>
      <c r="BG70" s="398"/>
      <c r="BH70" s="398"/>
      <c r="BI70" s="398"/>
      <c r="BJ70" s="398"/>
      <c r="BK70" s="398"/>
      <c r="BL70" s="398"/>
      <c r="BM70" s="398"/>
      <c r="BN70" s="398"/>
      <c r="BO70" s="398"/>
      <c r="BP70" s="398"/>
      <c r="BQ70" s="398"/>
      <c r="BR70" s="398"/>
      <c r="BS70" s="398"/>
      <c r="BT70" s="398"/>
      <c r="BU70" s="398"/>
      <c r="BV70" s="398"/>
    </row>
    <row r="71" spans="1:76" s="436" customFormat="1" ht="21.95" customHeight="1">
      <c r="A71" s="915" t="s">
        <v>289</v>
      </c>
      <c r="B71" s="802">
        <v>673891.12</v>
      </c>
      <c r="C71" s="802"/>
      <c r="D71" s="830">
        <v>0</v>
      </c>
      <c r="E71" s="830">
        <v>0</v>
      </c>
      <c r="F71" s="831">
        <v>0</v>
      </c>
      <c r="G71" s="803">
        <v>0</v>
      </c>
      <c r="H71" s="428" t="s">
        <v>4</v>
      </c>
      <c r="I71" s="758"/>
      <c r="J71" s="398"/>
      <c r="K71" s="8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  <c r="AA71" s="398"/>
      <c r="AB71" s="398"/>
      <c r="AC71" s="398"/>
      <c r="AD71" s="398"/>
      <c r="AE71" s="398"/>
      <c r="AF71" s="398"/>
      <c r="AG71" s="398"/>
      <c r="AH71" s="398"/>
      <c r="AI71" s="398"/>
      <c r="AJ71" s="398"/>
      <c r="AK71" s="398"/>
      <c r="AL71" s="398"/>
      <c r="AM71" s="398"/>
      <c r="AN71" s="398"/>
      <c r="AO71" s="398"/>
      <c r="AP71" s="398"/>
      <c r="AQ71" s="398"/>
      <c r="AR71" s="398"/>
      <c r="AS71" s="398"/>
      <c r="AT71" s="398"/>
      <c r="AU71" s="398"/>
      <c r="AV71" s="398"/>
      <c r="AW71" s="398"/>
      <c r="AX71" s="398"/>
      <c r="AY71" s="398"/>
      <c r="AZ71" s="398"/>
      <c r="BA71" s="398"/>
      <c r="BB71" s="398"/>
      <c r="BC71" s="398"/>
      <c r="BD71" s="398"/>
      <c r="BE71" s="398"/>
      <c r="BF71" s="398"/>
      <c r="BG71" s="398"/>
      <c r="BH71" s="398"/>
      <c r="BI71" s="398"/>
      <c r="BJ71" s="398"/>
      <c r="BK71" s="398"/>
      <c r="BL71" s="398"/>
      <c r="BM71" s="398"/>
      <c r="BN71" s="398"/>
      <c r="BO71" s="398"/>
      <c r="BP71" s="398"/>
      <c r="BQ71" s="398"/>
      <c r="BR71" s="398"/>
      <c r="BS71" s="398"/>
      <c r="BT71" s="398"/>
      <c r="BU71" s="398"/>
      <c r="BV71" s="398"/>
    </row>
    <row r="72" spans="1:76" s="436" customFormat="1" ht="21.95" customHeight="1">
      <c r="A72" s="915" t="s">
        <v>290</v>
      </c>
      <c r="B72" s="802">
        <v>274744.08</v>
      </c>
      <c r="C72" s="802"/>
      <c r="D72" s="830">
        <v>0</v>
      </c>
      <c r="E72" s="830">
        <v>0</v>
      </c>
      <c r="F72" s="831">
        <v>0</v>
      </c>
      <c r="G72" s="803">
        <v>0</v>
      </c>
      <c r="H72" s="428" t="s">
        <v>4</v>
      </c>
      <c r="I72" s="758"/>
      <c r="J72" s="398"/>
      <c r="K72" s="8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8"/>
      <c r="AB72" s="398"/>
      <c r="AC72" s="398"/>
      <c r="AD72" s="398"/>
      <c r="AE72" s="398"/>
      <c r="AF72" s="398"/>
      <c r="AG72" s="398"/>
      <c r="AH72" s="398"/>
      <c r="AI72" s="398"/>
      <c r="AJ72" s="398"/>
      <c r="AK72" s="398"/>
      <c r="AL72" s="398"/>
      <c r="AM72" s="398"/>
      <c r="AN72" s="398"/>
      <c r="AO72" s="398"/>
      <c r="AP72" s="398"/>
      <c r="AQ72" s="398"/>
      <c r="AR72" s="398"/>
      <c r="AS72" s="398"/>
      <c r="AT72" s="398"/>
      <c r="AU72" s="398"/>
      <c r="AV72" s="398"/>
      <c r="AW72" s="398"/>
      <c r="AX72" s="398"/>
      <c r="AY72" s="398"/>
      <c r="AZ72" s="398"/>
      <c r="BA72" s="398"/>
      <c r="BB72" s="398"/>
      <c r="BC72" s="398"/>
      <c r="BD72" s="398"/>
      <c r="BE72" s="398"/>
      <c r="BF72" s="398"/>
      <c r="BG72" s="398"/>
      <c r="BH72" s="398"/>
      <c r="BI72" s="398"/>
      <c r="BJ72" s="398"/>
      <c r="BK72" s="398"/>
      <c r="BL72" s="398"/>
      <c r="BM72" s="398"/>
      <c r="BN72" s="398"/>
      <c r="BO72" s="398"/>
      <c r="BP72" s="398"/>
      <c r="BQ72" s="398"/>
      <c r="BR72" s="398"/>
      <c r="BS72" s="398"/>
      <c r="BT72" s="398"/>
      <c r="BU72" s="398"/>
      <c r="BV72" s="398"/>
    </row>
    <row r="73" spans="1:76" s="436" customFormat="1" ht="21.95" customHeight="1">
      <c r="A73" s="915" t="s">
        <v>291</v>
      </c>
      <c r="B73" s="802">
        <v>625347.88000000012</v>
      </c>
      <c r="C73" s="802"/>
      <c r="D73" s="830">
        <v>0</v>
      </c>
      <c r="E73" s="830">
        <v>0</v>
      </c>
      <c r="F73" s="831">
        <v>0</v>
      </c>
      <c r="G73" s="803">
        <v>0</v>
      </c>
      <c r="H73" s="428" t="s">
        <v>4</v>
      </c>
      <c r="I73" s="758"/>
      <c r="J73" s="398"/>
      <c r="K73" s="8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398"/>
      <c r="AD73" s="398"/>
      <c r="AE73" s="398"/>
      <c r="AF73" s="398"/>
      <c r="AG73" s="398"/>
      <c r="AH73" s="398"/>
      <c r="AI73" s="398"/>
      <c r="AJ73" s="398"/>
      <c r="AK73" s="398"/>
      <c r="AL73" s="398"/>
      <c r="AM73" s="398"/>
      <c r="AN73" s="398"/>
      <c r="AO73" s="398"/>
      <c r="AP73" s="398"/>
      <c r="AQ73" s="398"/>
      <c r="AR73" s="398"/>
      <c r="AS73" s="398"/>
      <c r="AT73" s="398"/>
      <c r="AU73" s="398"/>
      <c r="AV73" s="398"/>
      <c r="AW73" s="398"/>
      <c r="AX73" s="398"/>
      <c r="AY73" s="398"/>
      <c r="AZ73" s="398"/>
      <c r="BA73" s="398"/>
      <c r="BB73" s="398"/>
      <c r="BC73" s="398"/>
      <c r="BD73" s="398"/>
      <c r="BE73" s="398"/>
      <c r="BF73" s="398"/>
      <c r="BG73" s="398"/>
      <c r="BH73" s="398"/>
      <c r="BI73" s="398"/>
      <c r="BJ73" s="398"/>
      <c r="BK73" s="398"/>
      <c r="BL73" s="398"/>
      <c r="BM73" s="398"/>
      <c r="BN73" s="398"/>
      <c r="BO73" s="398"/>
      <c r="BP73" s="398"/>
      <c r="BQ73" s="398"/>
      <c r="BR73" s="398"/>
      <c r="BS73" s="398"/>
      <c r="BT73" s="398"/>
      <c r="BU73" s="398"/>
      <c r="BV73" s="398"/>
    </row>
    <row r="74" spans="1:76" s="436" customFormat="1" ht="21.95" customHeight="1">
      <c r="A74" s="915" t="s">
        <v>292</v>
      </c>
      <c r="B74" s="802">
        <v>1754292.89</v>
      </c>
      <c r="C74" s="802"/>
      <c r="D74" s="830">
        <v>0</v>
      </c>
      <c r="E74" s="830">
        <v>0</v>
      </c>
      <c r="F74" s="831">
        <v>0</v>
      </c>
      <c r="G74" s="803">
        <v>0</v>
      </c>
      <c r="H74" s="428" t="s">
        <v>4</v>
      </c>
      <c r="I74" s="758"/>
      <c r="J74" s="398"/>
      <c r="K74" s="8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8"/>
      <c r="AH74" s="398"/>
      <c r="AI74" s="398"/>
      <c r="AJ74" s="398"/>
      <c r="AK74" s="398"/>
      <c r="AL74" s="398"/>
      <c r="AM74" s="398"/>
      <c r="AN74" s="398"/>
      <c r="AO74" s="398"/>
      <c r="AP74" s="398"/>
      <c r="AQ74" s="398"/>
      <c r="AR74" s="398"/>
      <c r="AS74" s="398"/>
      <c r="AT74" s="398"/>
      <c r="AU74" s="398"/>
      <c r="AV74" s="398"/>
      <c r="AW74" s="398"/>
      <c r="AX74" s="398"/>
      <c r="AY74" s="398"/>
      <c r="AZ74" s="398"/>
      <c r="BA74" s="398"/>
      <c r="BB74" s="398"/>
      <c r="BC74" s="398"/>
      <c r="BD74" s="398"/>
      <c r="BE74" s="398"/>
      <c r="BF74" s="398"/>
      <c r="BG74" s="398"/>
      <c r="BH74" s="398"/>
      <c r="BI74" s="398"/>
      <c r="BJ74" s="398"/>
      <c r="BK74" s="398"/>
      <c r="BL74" s="398"/>
      <c r="BM74" s="398"/>
      <c r="BN74" s="398"/>
      <c r="BO74" s="398"/>
      <c r="BP74" s="398"/>
      <c r="BQ74" s="398"/>
      <c r="BR74" s="398"/>
      <c r="BS74" s="398"/>
      <c r="BT74" s="398"/>
      <c r="BU74" s="398"/>
      <c r="BV74" s="398"/>
    </row>
    <row r="75" spans="1:76" s="436" customFormat="1" ht="21.95" customHeight="1">
      <c r="A75" s="915" t="s">
        <v>293</v>
      </c>
      <c r="B75" s="802">
        <v>45156.7</v>
      </c>
      <c r="C75" s="802"/>
      <c r="D75" s="830">
        <v>0</v>
      </c>
      <c r="E75" s="830">
        <v>0</v>
      </c>
      <c r="F75" s="831">
        <v>0</v>
      </c>
      <c r="G75" s="803">
        <v>0</v>
      </c>
      <c r="H75" s="428" t="s">
        <v>4</v>
      </c>
      <c r="I75" s="758"/>
      <c r="J75" s="398"/>
      <c r="K75" s="8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  <c r="AA75" s="398"/>
      <c r="AB75" s="398"/>
      <c r="AC75" s="398"/>
      <c r="AD75" s="398"/>
      <c r="AE75" s="398"/>
      <c r="AF75" s="398"/>
      <c r="AG75" s="398"/>
      <c r="AH75" s="398"/>
      <c r="AI75" s="398"/>
      <c r="AJ75" s="398"/>
      <c r="AK75" s="398"/>
      <c r="AL75" s="398"/>
      <c r="AM75" s="398"/>
      <c r="AN75" s="398"/>
      <c r="AO75" s="398"/>
      <c r="AP75" s="398"/>
      <c r="AQ75" s="398"/>
      <c r="AR75" s="398"/>
      <c r="AS75" s="398"/>
      <c r="AT75" s="398"/>
      <c r="AU75" s="398"/>
      <c r="AV75" s="398"/>
      <c r="AW75" s="398"/>
      <c r="AX75" s="398"/>
      <c r="AY75" s="398"/>
      <c r="AZ75" s="398"/>
      <c r="BA75" s="398"/>
      <c r="BB75" s="398"/>
      <c r="BC75" s="398"/>
      <c r="BD75" s="398"/>
      <c r="BE75" s="398"/>
      <c r="BF75" s="398"/>
      <c r="BG75" s="398"/>
      <c r="BH75" s="398"/>
      <c r="BI75" s="398"/>
      <c r="BJ75" s="398"/>
      <c r="BK75" s="398"/>
      <c r="BL75" s="398"/>
      <c r="BM75" s="398"/>
      <c r="BN75" s="398"/>
      <c r="BO75" s="398"/>
      <c r="BP75" s="398"/>
      <c r="BQ75" s="398"/>
      <c r="BR75" s="398"/>
      <c r="BS75" s="398"/>
      <c r="BT75" s="398"/>
      <c r="BU75" s="398"/>
      <c r="BV75" s="398"/>
    </row>
    <row r="76" spans="1:76" s="436" customFormat="1" ht="21.95" hidden="1" customHeight="1">
      <c r="A76" s="757" t="s">
        <v>294</v>
      </c>
      <c r="B76" s="802">
        <v>0</v>
      </c>
      <c r="C76" s="802"/>
      <c r="D76" s="830">
        <v>0</v>
      </c>
      <c r="E76" s="830">
        <v>0</v>
      </c>
      <c r="F76" s="831">
        <v>0</v>
      </c>
      <c r="G76" s="803">
        <v>0</v>
      </c>
      <c r="H76" s="428"/>
      <c r="I76" s="758"/>
      <c r="J76" s="398"/>
      <c r="K76" s="8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  <c r="AA76" s="398"/>
      <c r="AB76" s="398"/>
      <c r="AC76" s="398"/>
      <c r="AD76" s="398"/>
      <c r="AE76" s="398"/>
      <c r="AF76" s="398"/>
      <c r="AG76" s="398"/>
      <c r="AH76" s="398"/>
      <c r="AI76" s="398"/>
      <c r="AJ76" s="398"/>
      <c r="AK76" s="398"/>
      <c r="AL76" s="398"/>
      <c r="AM76" s="398"/>
      <c r="AN76" s="398"/>
      <c r="AO76" s="398"/>
      <c r="AP76" s="398"/>
      <c r="AQ76" s="398"/>
      <c r="AR76" s="398"/>
      <c r="AS76" s="398"/>
      <c r="AT76" s="398"/>
      <c r="AU76" s="398"/>
      <c r="AV76" s="398"/>
      <c r="AW76" s="398"/>
      <c r="AX76" s="398"/>
      <c r="AY76" s="398"/>
      <c r="AZ76" s="398"/>
      <c r="BA76" s="398"/>
      <c r="BB76" s="398"/>
      <c r="BC76" s="398"/>
      <c r="BD76" s="398"/>
      <c r="BE76" s="398"/>
      <c r="BF76" s="398"/>
      <c r="BG76" s="398"/>
      <c r="BH76" s="398"/>
      <c r="BI76" s="398"/>
      <c r="BJ76" s="398"/>
      <c r="BK76" s="398"/>
      <c r="BL76" s="398"/>
      <c r="BM76" s="398"/>
      <c r="BN76" s="398"/>
      <c r="BO76" s="398"/>
      <c r="BP76" s="398"/>
      <c r="BQ76" s="398"/>
      <c r="BR76" s="398"/>
      <c r="BS76" s="398"/>
      <c r="BT76" s="398"/>
      <c r="BU76" s="398"/>
      <c r="BV76" s="398"/>
    </row>
    <row r="77" spans="1:76" s="436" customFormat="1" ht="21.95" customHeight="1">
      <c r="A77" s="757" t="s">
        <v>295</v>
      </c>
      <c r="B77" s="802">
        <v>460689.25000000006</v>
      </c>
      <c r="C77" s="802"/>
      <c r="D77" s="830">
        <v>0</v>
      </c>
      <c r="E77" s="830">
        <v>0</v>
      </c>
      <c r="F77" s="831">
        <v>0</v>
      </c>
      <c r="G77" s="803">
        <v>0</v>
      </c>
      <c r="H77" s="428" t="s">
        <v>4</v>
      </c>
      <c r="I77" s="758"/>
      <c r="J77" s="398"/>
      <c r="K77" s="8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398"/>
      <c r="AD77" s="398"/>
      <c r="AE77" s="398"/>
      <c r="AF77" s="398"/>
      <c r="AG77" s="398"/>
      <c r="AH77" s="398"/>
      <c r="AI77" s="398"/>
      <c r="AJ77" s="398"/>
      <c r="AK77" s="398"/>
      <c r="AL77" s="398"/>
      <c r="AM77" s="398"/>
      <c r="AN77" s="398"/>
      <c r="AO77" s="398"/>
      <c r="AP77" s="398"/>
      <c r="AQ77" s="398"/>
      <c r="AR77" s="398"/>
      <c r="AS77" s="398"/>
      <c r="AT77" s="398"/>
      <c r="AU77" s="398"/>
      <c r="AV77" s="398"/>
      <c r="AW77" s="398"/>
      <c r="AX77" s="398"/>
      <c r="AY77" s="398"/>
      <c r="AZ77" s="398"/>
      <c r="BA77" s="398"/>
      <c r="BB77" s="398"/>
      <c r="BC77" s="398"/>
      <c r="BD77" s="398"/>
      <c r="BE77" s="398"/>
      <c r="BF77" s="398"/>
      <c r="BG77" s="398"/>
      <c r="BH77" s="398"/>
      <c r="BI77" s="398"/>
      <c r="BJ77" s="398"/>
      <c r="BK77" s="398"/>
      <c r="BL77" s="398"/>
      <c r="BM77" s="398"/>
      <c r="BN77" s="398"/>
      <c r="BO77" s="398"/>
      <c r="BP77" s="398"/>
      <c r="BQ77" s="398"/>
      <c r="BR77" s="398"/>
      <c r="BS77" s="398"/>
      <c r="BT77" s="398"/>
      <c r="BU77" s="398"/>
      <c r="BV77" s="398"/>
    </row>
    <row r="78" spans="1:76" s="436" customFormat="1" ht="21.95" customHeight="1">
      <c r="A78" s="759" t="s">
        <v>296</v>
      </c>
      <c r="B78" s="802">
        <v>365382.91</v>
      </c>
      <c r="C78" s="802"/>
      <c r="D78" s="830">
        <v>0</v>
      </c>
      <c r="E78" s="830">
        <v>0</v>
      </c>
      <c r="F78" s="831">
        <v>0</v>
      </c>
      <c r="G78" s="803">
        <v>0</v>
      </c>
      <c r="H78" s="428" t="s">
        <v>4</v>
      </c>
      <c r="I78" s="758"/>
      <c r="J78" s="398"/>
      <c r="K78" s="898"/>
      <c r="L78" s="75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  <c r="AA78" s="398"/>
      <c r="AB78" s="398"/>
      <c r="AC78" s="398"/>
      <c r="AD78" s="398"/>
      <c r="AE78" s="398"/>
      <c r="AF78" s="398"/>
      <c r="AG78" s="398"/>
      <c r="AH78" s="398"/>
      <c r="AI78" s="398"/>
      <c r="AJ78" s="398"/>
      <c r="AK78" s="398"/>
      <c r="AL78" s="398"/>
      <c r="AM78" s="398"/>
      <c r="AN78" s="398"/>
      <c r="AO78" s="398"/>
      <c r="AP78" s="398"/>
      <c r="AQ78" s="398"/>
      <c r="AR78" s="398"/>
      <c r="AS78" s="398"/>
      <c r="AT78" s="398"/>
      <c r="AU78" s="398"/>
      <c r="AV78" s="398"/>
      <c r="AW78" s="398"/>
      <c r="AX78" s="398"/>
      <c r="AY78" s="398"/>
      <c r="AZ78" s="398"/>
      <c r="BA78" s="398"/>
      <c r="BB78" s="398"/>
      <c r="BC78" s="398"/>
      <c r="BD78" s="398"/>
      <c r="BE78" s="398"/>
      <c r="BF78" s="398"/>
      <c r="BG78" s="398"/>
      <c r="BH78" s="398"/>
      <c r="BI78" s="398"/>
      <c r="BJ78" s="398"/>
      <c r="BK78" s="398"/>
      <c r="BL78" s="398"/>
      <c r="BM78" s="398"/>
      <c r="BN78" s="398"/>
      <c r="BO78" s="398"/>
      <c r="BP78" s="398"/>
      <c r="BQ78" s="398"/>
      <c r="BR78" s="398"/>
      <c r="BS78" s="398"/>
      <c r="BT78" s="398"/>
      <c r="BU78" s="398"/>
      <c r="BV78" s="398"/>
      <c r="BW78" s="398"/>
      <c r="BX78" s="398"/>
    </row>
    <row r="79" spans="1:76" s="436" customFormat="1" ht="21.95" customHeight="1">
      <c r="A79" s="757" t="s">
        <v>297</v>
      </c>
      <c r="B79" s="802">
        <v>8637.2799999999988</v>
      </c>
      <c r="C79" s="802"/>
      <c r="D79" s="830">
        <v>0</v>
      </c>
      <c r="E79" s="830">
        <v>0</v>
      </c>
      <c r="F79" s="831">
        <v>0</v>
      </c>
      <c r="G79" s="803">
        <v>0</v>
      </c>
      <c r="H79" s="428"/>
      <c r="I79" s="758"/>
      <c r="J79" s="398"/>
      <c r="K79" s="898"/>
      <c r="L79" s="75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398"/>
      <c r="AA79" s="398"/>
      <c r="AB79" s="398"/>
      <c r="AC79" s="398"/>
      <c r="AD79" s="398"/>
      <c r="AE79" s="398"/>
      <c r="AF79" s="398"/>
      <c r="AG79" s="398"/>
      <c r="AH79" s="398"/>
      <c r="AI79" s="398"/>
      <c r="AJ79" s="398"/>
      <c r="AK79" s="398"/>
      <c r="AL79" s="398"/>
      <c r="AM79" s="398"/>
      <c r="AN79" s="398"/>
      <c r="AO79" s="398"/>
      <c r="AP79" s="398"/>
      <c r="AQ79" s="398"/>
      <c r="AR79" s="398"/>
      <c r="AS79" s="398"/>
      <c r="AT79" s="398"/>
      <c r="AU79" s="398"/>
      <c r="AV79" s="398"/>
      <c r="AW79" s="398"/>
      <c r="AX79" s="398"/>
      <c r="AY79" s="398"/>
      <c r="AZ79" s="398"/>
      <c r="BA79" s="398"/>
      <c r="BB79" s="398"/>
      <c r="BC79" s="398"/>
      <c r="BD79" s="398"/>
      <c r="BE79" s="398"/>
      <c r="BF79" s="398"/>
      <c r="BG79" s="398"/>
      <c r="BH79" s="398"/>
      <c r="BI79" s="398"/>
      <c r="BJ79" s="398"/>
      <c r="BK79" s="398"/>
      <c r="BL79" s="398"/>
      <c r="BM79" s="398"/>
      <c r="BN79" s="398"/>
      <c r="BO79" s="398"/>
      <c r="BP79" s="398"/>
      <c r="BQ79" s="398"/>
      <c r="BR79" s="398"/>
      <c r="BS79" s="398"/>
      <c r="BT79" s="398"/>
      <c r="BU79" s="398"/>
      <c r="BV79" s="398"/>
      <c r="BW79" s="398"/>
      <c r="BX79" s="398"/>
    </row>
    <row r="80" spans="1:76" s="436" customFormat="1" ht="21.95" customHeight="1">
      <c r="A80" s="757" t="s">
        <v>298</v>
      </c>
      <c r="B80" s="802">
        <v>948286.71</v>
      </c>
      <c r="C80" s="802"/>
      <c r="D80" s="830">
        <v>0</v>
      </c>
      <c r="E80" s="830">
        <v>0</v>
      </c>
      <c r="F80" s="831">
        <v>0</v>
      </c>
      <c r="G80" s="803">
        <v>0</v>
      </c>
      <c r="H80" s="428" t="s">
        <v>4</v>
      </c>
      <c r="I80" s="758"/>
      <c r="J80" s="398"/>
      <c r="K80" s="898"/>
      <c r="L80" s="75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398"/>
      <c r="AA80" s="398"/>
      <c r="AB80" s="398"/>
      <c r="AC80" s="398"/>
      <c r="AD80" s="398"/>
      <c r="AE80" s="398"/>
      <c r="AF80" s="398"/>
      <c r="AG80" s="398"/>
      <c r="AH80" s="398"/>
      <c r="AI80" s="398"/>
      <c r="AJ80" s="398"/>
      <c r="AK80" s="398"/>
      <c r="AL80" s="398"/>
      <c r="AM80" s="398"/>
      <c r="AN80" s="398"/>
      <c r="AO80" s="398"/>
      <c r="AP80" s="398"/>
      <c r="AQ80" s="398"/>
      <c r="AR80" s="398"/>
      <c r="AS80" s="398"/>
      <c r="AT80" s="398"/>
      <c r="AU80" s="398"/>
      <c r="AV80" s="398"/>
      <c r="AW80" s="398"/>
      <c r="AX80" s="398"/>
      <c r="AY80" s="398"/>
      <c r="AZ80" s="398"/>
      <c r="BA80" s="398"/>
      <c r="BB80" s="398"/>
      <c r="BC80" s="398"/>
      <c r="BD80" s="398"/>
      <c r="BE80" s="398"/>
      <c r="BF80" s="398"/>
      <c r="BG80" s="398"/>
      <c r="BH80" s="398"/>
      <c r="BI80" s="398"/>
      <c r="BJ80" s="398"/>
      <c r="BK80" s="398"/>
      <c r="BL80" s="398"/>
      <c r="BM80" s="398"/>
      <c r="BN80" s="398"/>
      <c r="BO80" s="398"/>
      <c r="BP80" s="398"/>
      <c r="BQ80" s="398"/>
      <c r="BR80" s="398"/>
      <c r="BS80" s="398"/>
      <c r="BT80" s="398"/>
      <c r="BU80" s="398"/>
      <c r="BV80" s="398"/>
      <c r="BW80" s="398"/>
      <c r="BX80" s="398"/>
    </row>
    <row r="81" spans="1:252" s="436" customFormat="1" ht="21.95" hidden="1" customHeight="1">
      <c r="A81" s="757" t="s">
        <v>299</v>
      </c>
      <c r="B81" s="802">
        <v>0</v>
      </c>
      <c r="C81" s="802"/>
      <c r="D81" s="830">
        <v>0</v>
      </c>
      <c r="E81" s="830">
        <v>0</v>
      </c>
      <c r="F81" s="831">
        <v>0</v>
      </c>
      <c r="G81" s="803">
        <v>0</v>
      </c>
      <c r="H81" s="428" t="s">
        <v>4</v>
      </c>
      <c r="I81" s="758"/>
      <c r="J81" s="398"/>
      <c r="K81" s="898"/>
      <c r="L81" s="75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398"/>
      <c r="AA81" s="398"/>
      <c r="AB81" s="398"/>
      <c r="AC81" s="398"/>
      <c r="AD81" s="398"/>
      <c r="AE81" s="398"/>
      <c r="AF81" s="398"/>
      <c r="AG81" s="398"/>
      <c r="AH81" s="398"/>
      <c r="AI81" s="398"/>
      <c r="AJ81" s="398"/>
      <c r="AK81" s="398"/>
      <c r="AL81" s="398"/>
      <c r="AM81" s="398"/>
      <c r="AN81" s="398"/>
      <c r="AO81" s="398"/>
      <c r="AP81" s="398"/>
      <c r="AQ81" s="398"/>
      <c r="AR81" s="398"/>
      <c r="AS81" s="398"/>
      <c r="AT81" s="398"/>
      <c r="AU81" s="398"/>
      <c r="AV81" s="398"/>
      <c r="AW81" s="398"/>
      <c r="AX81" s="398"/>
      <c r="AY81" s="398"/>
      <c r="AZ81" s="398"/>
      <c r="BA81" s="398"/>
      <c r="BB81" s="398"/>
      <c r="BC81" s="398"/>
      <c r="BD81" s="398"/>
      <c r="BE81" s="398"/>
      <c r="BF81" s="398"/>
      <c r="BG81" s="398"/>
      <c r="BH81" s="398"/>
      <c r="BI81" s="398"/>
      <c r="BJ81" s="398"/>
      <c r="BK81" s="398"/>
      <c r="BL81" s="398"/>
      <c r="BM81" s="398"/>
      <c r="BN81" s="398"/>
      <c r="BO81" s="398"/>
      <c r="BP81" s="398"/>
      <c r="BQ81" s="398"/>
      <c r="BR81" s="398"/>
      <c r="BS81" s="398"/>
      <c r="BT81" s="398"/>
      <c r="BU81" s="398"/>
      <c r="BV81" s="398"/>
      <c r="BW81" s="398"/>
      <c r="BX81" s="398"/>
    </row>
    <row r="82" spans="1:252" s="436" customFormat="1" ht="21.95" customHeight="1">
      <c r="A82" s="757" t="s">
        <v>347</v>
      </c>
      <c r="B82" s="802">
        <v>1450372.91</v>
      </c>
      <c r="C82" s="802"/>
      <c r="D82" s="830">
        <v>0</v>
      </c>
      <c r="E82" s="830">
        <v>0</v>
      </c>
      <c r="F82" s="831">
        <v>0</v>
      </c>
      <c r="G82" s="803">
        <v>0</v>
      </c>
      <c r="H82" s="428" t="s">
        <v>4</v>
      </c>
      <c r="I82" s="758"/>
      <c r="J82" s="398"/>
      <c r="K82" s="898"/>
      <c r="L82" s="75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398"/>
      <c r="AA82" s="398"/>
      <c r="AB82" s="398"/>
      <c r="AC82" s="398"/>
      <c r="AD82" s="398"/>
      <c r="AE82" s="398"/>
      <c r="AF82" s="398"/>
      <c r="AG82" s="398"/>
      <c r="AH82" s="398"/>
      <c r="AI82" s="398"/>
      <c r="AJ82" s="398"/>
      <c r="AK82" s="398"/>
      <c r="AL82" s="398"/>
      <c r="AM82" s="398"/>
      <c r="AN82" s="398"/>
      <c r="AO82" s="398"/>
      <c r="AP82" s="398"/>
      <c r="AQ82" s="398"/>
      <c r="AR82" s="398"/>
      <c r="AS82" s="398"/>
      <c r="AT82" s="398"/>
      <c r="AU82" s="398"/>
      <c r="AV82" s="398"/>
      <c r="AW82" s="398"/>
      <c r="AX82" s="398"/>
      <c r="AY82" s="398"/>
      <c r="AZ82" s="398"/>
      <c r="BA82" s="398"/>
      <c r="BB82" s="398"/>
      <c r="BC82" s="398"/>
      <c r="BD82" s="398"/>
      <c r="BE82" s="398"/>
      <c r="BF82" s="398"/>
      <c r="BG82" s="398"/>
      <c r="BH82" s="398"/>
      <c r="BI82" s="398"/>
      <c r="BJ82" s="398"/>
      <c r="BK82" s="398"/>
      <c r="BL82" s="398"/>
      <c r="BM82" s="398"/>
      <c r="BN82" s="398"/>
      <c r="BO82" s="398"/>
      <c r="BP82" s="398"/>
      <c r="BQ82" s="398"/>
      <c r="BR82" s="398"/>
      <c r="BS82" s="398"/>
      <c r="BT82" s="398"/>
      <c r="BU82" s="398"/>
      <c r="BV82" s="398"/>
      <c r="BW82" s="398"/>
      <c r="BX82" s="398"/>
    </row>
    <row r="83" spans="1:252" s="436" customFormat="1" ht="21.95" customHeight="1">
      <c r="A83" s="757" t="s">
        <v>300</v>
      </c>
      <c r="B83" s="802">
        <v>721843.33000000007</v>
      </c>
      <c r="C83" s="802"/>
      <c r="D83" s="830">
        <v>0</v>
      </c>
      <c r="E83" s="830">
        <v>0</v>
      </c>
      <c r="F83" s="831">
        <v>0</v>
      </c>
      <c r="G83" s="803">
        <v>0</v>
      </c>
      <c r="H83" s="428" t="s">
        <v>4</v>
      </c>
      <c r="I83" s="758"/>
      <c r="J83" s="398"/>
      <c r="K83" s="898"/>
      <c r="L83" s="75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98"/>
      <c r="AA83" s="398"/>
      <c r="AB83" s="398"/>
      <c r="AC83" s="398"/>
      <c r="AD83" s="398"/>
      <c r="AE83" s="398"/>
      <c r="AF83" s="398"/>
      <c r="AG83" s="398"/>
      <c r="AH83" s="398"/>
      <c r="AI83" s="398"/>
      <c r="AJ83" s="398"/>
      <c r="AK83" s="398"/>
      <c r="AL83" s="398"/>
      <c r="AM83" s="398"/>
      <c r="AN83" s="398"/>
      <c r="AO83" s="398"/>
      <c r="AP83" s="398"/>
      <c r="AQ83" s="398"/>
      <c r="AR83" s="398"/>
      <c r="AS83" s="398"/>
      <c r="AT83" s="398"/>
      <c r="AU83" s="398"/>
      <c r="AV83" s="398"/>
      <c r="AW83" s="398"/>
      <c r="AX83" s="398"/>
      <c r="AY83" s="398"/>
      <c r="AZ83" s="398"/>
      <c r="BA83" s="398"/>
      <c r="BB83" s="398"/>
      <c r="BC83" s="398"/>
      <c r="BD83" s="398"/>
      <c r="BE83" s="398"/>
      <c r="BF83" s="398"/>
      <c r="BG83" s="398"/>
      <c r="BH83" s="398"/>
      <c r="BI83" s="398"/>
      <c r="BJ83" s="398"/>
      <c r="BK83" s="398"/>
      <c r="BL83" s="398"/>
      <c r="BM83" s="398"/>
      <c r="BN83" s="398"/>
      <c r="BO83" s="398"/>
      <c r="BP83" s="398"/>
      <c r="BQ83" s="398"/>
      <c r="BR83" s="398"/>
      <c r="BS83" s="398"/>
      <c r="BT83" s="398"/>
      <c r="BU83" s="398"/>
      <c r="BV83" s="398"/>
      <c r="BW83" s="398"/>
      <c r="BX83" s="398"/>
    </row>
    <row r="84" spans="1:252" s="436" customFormat="1" ht="21.95" customHeight="1">
      <c r="A84" s="761" t="s">
        <v>301</v>
      </c>
      <c r="B84" s="802">
        <v>470592.38</v>
      </c>
      <c r="C84" s="802"/>
      <c r="D84" s="830">
        <v>0</v>
      </c>
      <c r="E84" s="830">
        <v>0</v>
      </c>
      <c r="F84" s="831">
        <v>0</v>
      </c>
      <c r="G84" s="803">
        <v>0</v>
      </c>
      <c r="H84" s="428" t="s">
        <v>4</v>
      </c>
      <c r="I84" s="758"/>
      <c r="J84" s="398"/>
      <c r="K84" s="898"/>
      <c r="L84" s="758"/>
      <c r="M84" s="398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398"/>
      <c r="AA84" s="398"/>
      <c r="AB84" s="398"/>
      <c r="AC84" s="398"/>
      <c r="AD84" s="398"/>
      <c r="AE84" s="398"/>
      <c r="AF84" s="398"/>
      <c r="AG84" s="398"/>
      <c r="AH84" s="398"/>
      <c r="AI84" s="398"/>
      <c r="AJ84" s="398"/>
      <c r="AK84" s="398"/>
      <c r="AL84" s="398"/>
      <c r="AM84" s="398"/>
      <c r="AN84" s="398"/>
      <c r="AO84" s="398"/>
      <c r="AP84" s="398"/>
      <c r="AQ84" s="398"/>
      <c r="AR84" s="398"/>
      <c r="AS84" s="398"/>
      <c r="AT84" s="398"/>
      <c r="AU84" s="398"/>
      <c r="AV84" s="398"/>
      <c r="AW84" s="398"/>
      <c r="AX84" s="398"/>
      <c r="AY84" s="398"/>
      <c r="AZ84" s="398"/>
      <c r="BA84" s="398"/>
      <c r="BB84" s="398"/>
      <c r="BC84" s="398"/>
      <c r="BD84" s="398"/>
      <c r="BE84" s="398"/>
      <c r="BF84" s="398"/>
      <c r="BG84" s="398"/>
      <c r="BH84" s="398"/>
      <c r="BI84" s="398"/>
      <c r="BJ84" s="398"/>
      <c r="BK84" s="398"/>
      <c r="BL84" s="398"/>
      <c r="BM84" s="398"/>
      <c r="BN84" s="398"/>
      <c r="BO84" s="398"/>
      <c r="BP84" s="398"/>
      <c r="BQ84" s="398"/>
      <c r="BR84" s="398"/>
      <c r="BS84" s="398"/>
      <c r="BT84" s="398"/>
      <c r="BU84" s="398"/>
      <c r="BV84" s="398"/>
      <c r="BW84" s="398"/>
      <c r="BX84" s="398"/>
    </row>
    <row r="85" spans="1:252" s="436" customFormat="1" ht="21.95" customHeight="1">
      <c r="A85" s="757" t="s">
        <v>304</v>
      </c>
      <c r="B85" s="802">
        <v>443298.89</v>
      </c>
      <c r="C85" s="802"/>
      <c r="D85" s="830">
        <v>0</v>
      </c>
      <c r="E85" s="830">
        <v>0</v>
      </c>
      <c r="F85" s="831">
        <v>0</v>
      </c>
      <c r="G85" s="803">
        <v>0</v>
      </c>
      <c r="H85" s="428" t="s">
        <v>4</v>
      </c>
      <c r="I85" s="758"/>
      <c r="J85" s="398"/>
      <c r="K85" s="898"/>
      <c r="L85" s="75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  <c r="AA85" s="398"/>
      <c r="AB85" s="398"/>
      <c r="AC85" s="398"/>
      <c r="AD85" s="398"/>
      <c r="AE85" s="398"/>
      <c r="AF85" s="398"/>
      <c r="AG85" s="398"/>
      <c r="AH85" s="398"/>
      <c r="AI85" s="398"/>
      <c r="AJ85" s="398"/>
      <c r="AK85" s="398"/>
      <c r="AL85" s="398"/>
      <c r="AM85" s="398"/>
      <c r="AN85" s="398"/>
      <c r="AO85" s="398"/>
      <c r="AP85" s="398"/>
      <c r="AQ85" s="398"/>
      <c r="AR85" s="398"/>
      <c r="AS85" s="398"/>
      <c r="AT85" s="398"/>
      <c r="AU85" s="398"/>
      <c r="AV85" s="398"/>
      <c r="AW85" s="398"/>
      <c r="AX85" s="398"/>
      <c r="AY85" s="398"/>
      <c r="AZ85" s="398"/>
      <c r="BA85" s="398"/>
      <c r="BB85" s="398"/>
      <c r="BC85" s="398"/>
      <c r="BD85" s="398"/>
      <c r="BE85" s="398"/>
      <c r="BF85" s="398"/>
      <c r="BG85" s="398"/>
      <c r="BH85" s="398"/>
      <c r="BI85" s="398"/>
      <c r="BJ85" s="398"/>
      <c r="BK85" s="398"/>
      <c r="BL85" s="398"/>
      <c r="BM85" s="398"/>
      <c r="BN85" s="398"/>
      <c r="BO85" s="398"/>
      <c r="BP85" s="398"/>
      <c r="BQ85" s="398"/>
      <c r="BR85" s="398"/>
      <c r="BS85" s="398"/>
      <c r="BT85" s="398"/>
      <c r="BU85" s="398"/>
      <c r="BV85" s="398"/>
      <c r="BW85" s="398"/>
      <c r="BX85" s="398"/>
    </row>
    <row r="86" spans="1:252" s="436" customFormat="1" ht="21.95" customHeight="1">
      <c r="A86" s="757" t="s">
        <v>306</v>
      </c>
      <c r="B86" s="802">
        <v>177448.87</v>
      </c>
      <c r="C86" s="802"/>
      <c r="D86" s="830">
        <v>0</v>
      </c>
      <c r="E86" s="830">
        <v>0</v>
      </c>
      <c r="F86" s="831">
        <v>0</v>
      </c>
      <c r="G86" s="803">
        <v>0</v>
      </c>
      <c r="H86" s="428" t="s">
        <v>4</v>
      </c>
      <c r="I86" s="758"/>
      <c r="J86" s="398"/>
      <c r="K86" s="898"/>
      <c r="L86" s="75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98"/>
      <c r="AA86" s="398"/>
      <c r="AB86" s="398"/>
      <c r="AC86" s="398"/>
      <c r="AD86" s="398"/>
      <c r="AE86" s="398"/>
      <c r="AF86" s="398"/>
      <c r="AG86" s="398"/>
      <c r="AH86" s="398"/>
      <c r="AI86" s="398"/>
      <c r="AJ86" s="398"/>
      <c r="AK86" s="398"/>
      <c r="AL86" s="398"/>
      <c r="AM86" s="398"/>
      <c r="AN86" s="398"/>
      <c r="AO86" s="398"/>
      <c r="AP86" s="398"/>
      <c r="AQ86" s="398"/>
      <c r="AR86" s="398"/>
      <c r="AS86" s="398"/>
      <c r="AT86" s="398"/>
      <c r="AU86" s="398"/>
      <c r="AV86" s="398"/>
      <c r="AW86" s="398"/>
      <c r="AX86" s="398"/>
      <c r="AY86" s="398"/>
      <c r="AZ86" s="398"/>
      <c r="BA86" s="398"/>
      <c r="BB86" s="398"/>
      <c r="BC86" s="398"/>
      <c r="BD86" s="398"/>
      <c r="BE86" s="398"/>
      <c r="BF86" s="398"/>
      <c r="BG86" s="398"/>
      <c r="BH86" s="398"/>
      <c r="BI86" s="398"/>
      <c r="BJ86" s="398"/>
      <c r="BK86" s="398"/>
      <c r="BL86" s="398"/>
      <c r="BM86" s="398"/>
      <c r="BN86" s="398"/>
      <c r="BO86" s="398"/>
      <c r="BP86" s="398"/>
      <c r="BQ86" s="398"/>
      <c r="BR86" s="398"/>
      <c r="BS86" s="398"/>
      <c r="BT86" s="398"/>
      <c r="BU86" s="398"/>
      <c r="BV86" s="398"/>
      <c r="BW86" s="398"/>
      <c r="BX86" s="398"/>
    </row>
    <row r="87" spans="1:252" ht="21.95" customHeight="1">
      <c r="A87" s="757" t="s">
        <v>307</v>
      </c>
      <c r="B87" s="802">
        <v>106625186.29999986</v>
      </c>
      <c r="C87" s="802"/>
      <c r="D87" s="830">
        <v>664148.82999999996</v>
      </c>
      <c r="E87" s="830">
        <v>492351.02999999997</v>
      </c>
      <c r="F87" s="831">
        <v>664148.82999999996</v>
      </c>
      <c r="G87" s="803">
        <v>0</v>
      </c>
      <c r="H87" s="428" t="s">
        <v>4</v>
      </c>
      <c r="I87" s="758"/>
      <c r="K87" s="898"/>
      <c r="L87" s="758"/>
    </row>
    <row r="88" spans="1:252" ht="21.95" customHeight="1">
      <c r="A88" s="757" t="s">
        <v>308</v>
      </c>
      <c r="B88" s="802">
        <v>704737.06</v>
      </c>
      <c r="C88" s="802"/>
      <c r="D88" s="830">
        <v>56764</v>
      </c>
      <c r="E88" s="830">
        <v>3791</v>
      </c>
      <c r="F88" s="831">
        <v>56764</v>
      </c>
      <c r="G88" s="803">
        <v>0</v>
      </c>
      <c r="H88" s="428" t="s">
        <v>4</v>
      </c>
      <c r="I88" s="758"/>
      <c r="K88" s="898"/>
      <c r="L88" s="758"/>
    </row>
    <row r="89" spans="1:252" s="436" customFormat="1" ht="21.95" customHeight="1" thickBot="1">
      <c r="A89" s="757" t="s">
        <v>309</v>
      </c>
      <c r="B89" s="802">
        <v>35274344.549999997</v>
      </c>
      <c r="C89" s="833"/>
      <c r="D89" s="830">
        <v>0</v>
      </c>
      <c r="E89" s="834">
        <v>0</v>
      </c>
      <c r="F89" s="831">
        <v>0</v>
      </c>
      <c r="G89" s="803">
        <v>0</v>
      </c>
      <c r="H89" s="428" t="s">
        <v>4</v>
      </c>
      <c r="I89" s="758"/>
      <c r="J89" s="398"/>
      <c r="K89" s="898"/>
      <c r="L89" s="75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  <c r="AA89" s="398"/>
      <c r="AB89" s="398"/>
      <c r="AC89" s="398"/>
      <c r="AD89" s="398"/>
      <c r="AE89" s="398"/>
      <c r="AF89" s="398"/>
      <c r="AG89" s="398"/>
      <c r="AH89" s="398"/>
      <c r="AI89" s="398"/>
      <c r="AJ89" s="398"/>
      <c r="AK89" s="398"/>
      <c r="AL89" s="398"/>
      <c r="AM89" s="398"/>
      <c r="AN89" s="398"/>
      <c r="AO89" s="398"/>
      <c r="AP89" s="398"/>
      <c r="AQ89" s="398"/>
      <c r="AR89" s="398"/>
      <c r="AS89" s="398"/>
      <c r="AT89" s="398"/>
      <c r="AU89" s="398"/>
      <c r="AV89" s="398"/>
      <c r="AW89" s="398"/>
      <c r="AX89" s="398"/>
      <c r="AY89" s="398"/>
      <c r="AZ89" s="398"/>
      <c r="BA89" s="398"/>
      <c r="BB89" s="398"/>
      <c r="BC89" s="398"/>
      <c r="BD89" s="398"/>
      <c r="BE89" s="398"/>
      <c r="BF89" s="398"/>
      <c r="BG89" s="398"/>
      <c r="BH89" s="398"/>
      <c r="BI89" s="398"/>
      <c r="BJ89" s="398"/>
      <c r="BK89" s="398"/>
      <c r="BL89" s="398"/>
      <c r="BM89" s="398"/>
      <c r="BN89" s="398"/>
      <c r="BO89" s="398"/>
      <c r="BP89" s="398"/>
      <c r="BQ89" s="398"/>
      <c r="BR89" s="398"/>
      <c r="BS89" s="398"/>
      <c r="BT89" s="398"/>
      <c r="BU89" s="398"/>
      <c r="BV89" s="398"/>
      <c r="BW89" s="398"/>
      <c r="BX89" s="398"/>
    </row>
    <row r="90" spans="1:252" s="436" customFormat="1" ht="21.95" customHeight="1" thickTop="1">
      <c r="A90" s="762" t="s">
        <v>588</v>
      </c>
      <c r="B90" s="835"/>
      <c r="C90" s="836"/>
      <c r="D90" s="837"/>
      <c r="E90" s="838"/>
      <c r="F90" s="839"/>
      <c r="G90" s="808"/>
      <c r="H90" s="428" t="s">
        <v>4</v>
      </c>
      <c r="I90" s="758"/>
      <c r="J90" s="398"/>
      <c r="K90" s="898"/>
      <c r="L90" s="75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  <c r="AA90" s="398"/>
      <c r="AB90" s="398"/>
      <c r="AC90" s="398"/>
      <c r="AD90" s="398"/>
      <c r="AE90" s="398"/>
      <c r="AF90" s="398"/>
      <c r="AG90" s="398"/>
      <c r="AH90" s="398"/>
      <c r="AI90" s="398"/>
      <c r="AJ90" s="398"/>
      <c r="AK90" s="398"/>
      <c r="AL90" s="398"/>
      <c r="AM90" s="398"/>
      <c r="AN90" s="398"/>
      <c r="AO90" s="398"/>
      <c r="AP90" s="398"/>
      <c r="AQ90" s="398"/>
      <c r="AR90" s="398"/>
      <c r="AS90" s="398"/>
      <c r="AT90" s="398"/>
      <c r="AU90" s="398"/>
      <c r="AV90" s="398"/>
      <c r="AW90" s="398"/>
      <c r="AX90" s="398"/>
      <c r="AY90" s="398"/>
      <c r="AZ90" s="398"/>
      <c r="BA90" s="398"/>
      <c r="BB90" s="398"/>
      <c r="BC90" s="398"/>
      <c r="BD90" s="398"/>
      <c r="BE90" s="398"/>
      <c r="BF90" s="398"/>
      <c r="BG90" s="398"/>
      <c r="BH90" s="398"/>
      <c r="BI90" s="398"/>
      <c r="BJ90" s="398"/>
      <c r="BK90" s="398"/>
      <c r="BL90" s="398"/>
      <c r="BM90" s="398"/>
      <c r="BN90" s="398"/>
      <c r="BO90" s="398"/>
      <c r="BP90" s="398"/>
      <c r="BQ90" s="398"/>
      <c r="BR90" s="398"/>
      <c r="BS90" s="398"/>
      <c r="BT90" s="398"/>
      <c r="BU90" s="398"/>
      <c r="BV90" s="398"/>
      <c r="BW90" s="398"/>
      <c r="BX90" s="398"/>
    </row>
    <row r="91" spans="1:252" s="436" customFormat="1" ht="21.95" customHeight="1">
      <c r="A91" s="440" t="s">
        <v>598</v>
      </c>
      <c r="B91" s="840">
        <v>20325976580.280003</v>
      </c>
      <c r="C91" s="809" t="s">
        <v>712</v>
      </c>
      <c r="D91" s="841">
        <v>0</v>
      </c>
      <c r="E91" s="842">
        <v>0</v>
      </c>
      <c r="F91" s="1145">
        <v>0</v>
      </c>
      <c r="G91" s="843">
        <v>0</v>
      </c>
      <c r="H91" s="428" t="s">
        <v>4</v>
      </c>
      <c r="I91" s="758"/>
      <c r="J91" s="398"/>
      <c r="K91" s="898"/>
      <c r="L91" s="75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98"/>
      <c r="AA91" s="398"/>
      <c r="AB91" s="398"/>
      <c r="AC91" s="398"/>
      <c r="AD91" s="398"/>
      <c r="AE91" s="398"/>
      <c r="AF91" s="398"/>
      <c r="AG91" s="398"/>
      <c r="AH91" s="398"/>
      <c r="AI91" s="398"/>
      <c r="AJ91" s="398"/>
      <c r="AK91" s="398"/>
      <c r="AL91" s="398"/>
      <c r="AM91" s="398"/>
      <c r="AN91" s="398"/>
      <c r="AO91" s="398"/>
      <c r="AP91" s="398"/>
      <c r="AQ91" s="398"/>
      <c r="AR91" s="398"/>
      <c r="AS91" s="398"/>
      <c r="AT91" s="398"/>
      <c r="AU91" s="398"/>
      <c r="AV91" s="398"/>
      <c r="AW91" s="398"/>
      <c r="AX91" s="398"/>
      <c r="AY91" s="398"/>
      <c r="AZ91" s="398"/>
      <c r="BA91" s="398"/>
      <c r="BB91" s="398"/>
      <c r="BC91" s="398"/>
      <c r="BD91" s="398"/>
      <c r="BE91" s="398"/>
      <c r="BF91" s="398"/>
      <c r="BG91" s="398"/>
      <c r="BH91" s="398"/>
      <c r="BI91" s="398"/>
      <c r="BJ91" s="398"/>
      <c r="BK91" s="398"/>
      <c r="BL91" s="398"/>
      <c r="BM91" s="398"/>
      <c r="BN91" s="398"/>
      <c r="BO91" s="398"/>
      <c r="BP91" s="398"/>
      <c r="BQ91" s="398"/>
      <c r="BR91" s="398"/>
      <c r="BS91" s="398"/>
      <c r="BT91" s="398"/>
      <c r="BU91" s="398"/>
      <c r="BV91" s="398"/>
      <c r="BW91" s="398"/>
      <c r="BX91" s="398"/>
    </row>
    <row r="92" spans="1:252" s="439" customFormat="1" ht="19.5" customHeight="1">
      <c r="H92" s="428" t="s">
        <v>4</v>
      </c>
      <c r="I92" s="758"/>
      <c r="J92" s="758"/>
      <c r="K92" s="897"/>
      <c r="L92" s="75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398"/>
      <c r="AA92" s="398"/>
      <c r="AB92" s="398"/>
      <c r="AC92" s="398"/>
      <c r="AD92" s="398"/>
      <c r="AE92" s="398"/>
      <c r="AF92" s="398"/>
      <c r="AG92" s="398"/>
      <c r="AH92" s="398"/>
      <c r="AI92" s="398"/>
      <c r="AJ92" s="398"/>
      <c r="AK92" s="398"/>
      <c r="AL92" s="398"/>
      <c r="AM92" s="398"/>
      <c r="AN92" s="398"/>
      <c r="AO92" s="398"/>
      <c r="AP92" s="398"/>
      <c r="AQ92" s="398"/>
      <c r="AR92" s="398"/>
      <c r="AS92" s="398"/>
      <c r="AT92" s="398"/>
    </row>
    <row r="93" spans="1:252" s="439" customFormat="1" ht="18" customHeight="1">
      <c r="A93" s="1149" t="s">
        <v>715</v>
      </c>
      <c r="B93" s="763"/>
      <c r="C93" s="763"/>
      <c r="D93" s="763"/>
      <c r="E93" s="763"/>
      <c r="H93" s="428" t="s">
        <v>4</v>
      </c>
      <c r="I93" s="758"/>
      <c r="J93" s="758"/>
      <c r="K93" s="897"/>
      <c r="L93" s="75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398"/>
      <c r="AA93" s="398"/>
      <c r="AB93" s="398"/>
      <c r="AC93" s="398"/>
      <c r="AD93" s="398"/>
      <c r="AE93" s="398"/>
      <c r="AF93" s="398"/>
      <c r="AG93" s="398"/>
      <c r="AH93" s="398"/>
      <c r="AI93" s="398"/>
      <c r="AJ93" s="398"/>
      <c r="AK93" s="398"/>
      <c r="AL93" s="398"/>
      <c r="AM93" s="398"/>
      <c r="AN93" s="398"/>
      <c r="AO93" s="398"/>
      <c r="AP93" s="398"/>
      <c r="AQ93" s="398"/>
      <c r="AR93" s="398"/>
      <c r="AS93" s="398"/>
      <c r="AT93" s="398"/>
    </row>
    <row r="94" spans="1:252" s="439" customFormat="1" ht="16.5" customHeight="1">
      <c r="A94" s="1150" t="s">
        <v>749</v>
      </c>
      <c r="B94" s="763"/>
      <c r="C94" s="763"/>
      <c r="D94" s="763"/>
      <c r="E94" s="763"/>
      <c r="H94" s="428" t="s">
        <v>4</v>
      </c>
      <c r="I94" s="398"/>
      <c r="J94" s="398"/>
      <c r="K94" s="897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  <c r="AA94" s="398"/>
      <c r="AB94" s="398"/>
      <c r="AC94" s="398"/>
      <c r="AD94" s="398"/>
      <c r="AE94" s="398"/>
      <c r="AF94" s="398"/>
      <c r="AG94" s="398"/>
      <c r="AH94" s="398"/>
      <c r="AI94" s="398"/>
      <c r="AJ94" s="398"/>
      <c r="AK94" s="398"/>
      <c r="AL94" s="398"/>
      <c r="AM94" s="398"/>
      <c r="AN94" s="398"/>
      <c r="AO94" s="398"/>
      <c r="AP94" s="398"/>
      <c r="AQ94" s="398"/>
      <c r="AR94" s="398"/>
      <c r="AS94" s="398"/>
      <c r="AT94" s="398"/>
    </row>
    <row r="95" spans="1:252" s="763" customFormat="1" ht="18" customHeight="1">
      <c r="A95" s="441"/>
      <c r="B95" s="441"/>
      <c r="C95" s="441"/>
      <c r="D95" s="441"/>
      <c r="E95" s="441"/>
      <c r="F95" s="441"/>
      <c r="G95" s="441"/>
      <c r="H95" s="441"/>
      <c r="I95" s="398"/>
      <c r="J95" s="398"/>
      <c r="K95" s="897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98"/>
      <c r="AA95" s="398"/>
      <c r="AB95" s="398"/>
      <c r="AC95" s="398"/>
      <c r="AD95" s="398"/>
      <c r="AE95" s="398"/>
      <c r="AF95" s="398"/>
      <c r="AG95" s="398"/>
      <c r="AH95" s="398"/>
      <c r="AI95" s="398"/>
      <c r="AJ95" s="398"/>
      <c r="AK95" s="398"/>
      <c r="AL95" s="398"/>
      <c r="AM95" s="398"/>
      <c r="AN95" s="398"/>
      <c r="AO95" s="398"/>
      <c r="AP95" s="398"/>
      <c r="AQ95" s="398"/>
      <c r="AR95" s="398"/>
      <c r="AS95" s="398"/>
      <c r="AT95" s="398"/>
      <c r="AU95" s="398"/>
      <c r="AV95" s="398"/>
      <c r="AW95" s="398"/>
      <c r="AX95" s="398"/>
      <c r="AY95" s="398"/>
      <c r="AZ95" s="398"/>
      <c r="BA95" s="398"/>
      <c r="BB95" s="398"/>
      <c r="BC95" s="398"/>
      <c r="BD95" s="398"/>
      <c r="BE95" s="398"/>
      <c r="BF95" s="398"/>
      <c r="BG95" s="398"/>
      <c r="BH95" s="398"/>
      <c r="BI95" s="398"/>
      <c r="BJ95" s="398"/>
      <c r="BK95" s="398"/>
      <c r="BL95" s="398"/>
      <c r="BM95" s="398"/>
      <c r="BN95" s="398"/>
      <c r="BO95" s="398"/>
      <c r="BP95" s="398"/>
      <c r="BQ95" s="398"/>
      <c r="BR95" s="398"/>
      <c r="BS95" s="398"/>
      <c r="BT95" s="398"/>
      <c r="BU95" s="398"/>
      <c r="BV95" s="398"/>
      <c r="BW95" s="398"/>
      <c r="BX95" s="398"/>
      <c r="BY95" s="398"/>
      <c r="BZ95" s="398"/>
      <c r="CA95" s="398"/>
      <c r="CB95" s="398"/>
      <c r="CC95" s="398"/>
      <c r="CD95" s="398"/>
      <c r="CE95" s="398"/>
      <c r="CF95" s="398"/>
      <c r="CG95" s="398"/>
      <c r="CH95" s="398"/>
      <c r="CI95" s="398"/>
      <c r="CJ95" s="398"/>
      <c r="CK95" s="398"/>
      <c r="CL95" s="398"/>
      <c r="CM95" s="398"/>
      <c r="CN95" s="398"/>
      <c r="CO95" s="398"/>
      <c r="CP95" s="398"/>
      <c r="CQ95" s="398"/>
      <c r="CR95" s="398"/>
      <c r="CS95" s="398"/>
      <c r="CT95" s="398"/>
      <c r="CU95" s="398"/>
      <c r="CV95" s="398"/>
      <c r="CW95" s="398"/>
      <c r="CX95" s="398"/>
      <c r="CY95" s="398"/>
      <c r="CZ95" s="398"/>
      <c r="DA95" s="398"/>
      <c r="DB95" s="398"/>
      <c r="DC95" s="398"/>
      <c r="DD95" s="398"/>
      <c r="DE95" s="398"/>
      <c r="DF95" s="398"/>
      <c r="DG95" s="398"/>
      <c r="DH95" s="398"/>
      <c r="DI95" s="398"/>
      <c r="DJ95" s="398"/>
      <c r="DK95" s="398"/>
      <c r="DL95" s="398"/>
      <c r="DM95" s="398"/>
      <c r="DN95" s="398"/>
      <c r="DO95" s="398"/>
      <c r="DP95" s="398"/>
      <c r="DQ95" s="398"/>
      <c r="DR95" s="398"/>
      <c r="DS95" s="398"/>
      <c r="DT95" s="398"/>
      <c r="DU95" s="398"/>
      <c r="DV95" s="398"/>
      <c r="DW95" s="398"/>
      <c r="DX95" s="398"/>
      <c r="DY95" s="398"/>
      <c r="DZ95" s="398"/>
      <c r="EA95" s="398"/>
      <c r="EB95" s="398"/>
      <c r="EC95" s="398"/>
      <c r="ED95" s="398"/>
      <c r="EE95" s="398"/>
      <c r="EF95" s="398"/>
      <c r="EG95" s="398"/>
      <c r="EH95" s="398"/>
      <c r="EI95" s="398"/>
      <c r="EJ95" s="398"/>
      <c r="EK95" s="398"/>
      <c r="EL95" s="398"/>
      <c r="EM95" s="398"/>
      <c r="EN95" s="398"/>
      <c r="EO95" s="398"/>
      <c r="EP95" s="398"/>
      <c r="EQ95" s="398"/>
      <c r="ER95" s="398"/>
      <c r="ES95" s="398"/>
      <c r="ET95" s="398"/>
      <c r="EU95" s="398"/>
      <c r="EV95" s="398"/>
      <c r="EW95" s="398"/>
      <c r="EX95" s="398"/>
      <c r="EY95" s="398"/>
      <c r="EZ95" s="398"/>
      <c r="FA95" s="398"/>
      <c r="FB95" s="398"/>
      <c r="FC95" s="398"/>
      <c r="FD95" s="398"/>
      <c r="FE95" s="398"/>
      <c r="FF95" s="398"/>
      <c r="FG95" s="398"/>
      <c r="FH95" s="398"/>
      <c r="FI95" s="398"/>
      <c r="FJ95" s="398"/>
      <c r="FK95" s="398"/>
      <c r="FL95" s="398"/>
      <c r="FM95" s="398"/>
      <c r="FN95" s="398"/>
      <c r="FO95" s="398"/>
      <c r="FP95" s="398"/>
      <c r="FQ95" s="398"/>
      <c r="FR95" s="398"/>
      <c r="FS95" s="398"/>
      <c r="FT95" s="398"/>
      <c r="FU95" s="398"/>
      <c r="FV95" s="398"/>
      <c r="FW95" s="398"/>
      <c r="FX95" s="398"/>
      <c r="FY95" s="398"/>
      <c r="FZ95" s="398"/>
      <c r="GA95" s="398"/>
      <c r="GB95" s="398"/>
      <c r="GC95" s="398"/>
      <c r="GD95" s="398"/>
      <c r="GE95" s="398"/>
      <c r="GF95" s="398"/>
      <c r="GG95" s="398"/>
      <c r="GH95" s="398"/>
      <c r="GI95" s="398"/>
      <c r="GJ95" s="398"/>
      <c r="GK95" s="398"/>
      <c r="GL95" s="398"/>
      <c r="GM95" s="398"/>
      <c r="GN95" s="398"/>
      <c r="GO95" s="398"/>
      <c r="GP95" s="398"/>
      <c r="GQ95" s="398"/>
      <c r="GR95" s="398"/>
      <c r="GS95" s="398"/>
      <c r="GT95" s="398"/>
      <c r="GU95" s="398"/>
      <c r="GV95" s="398"/>
      <c r="GW95" s="398"/>
      <c r="GX95" s="398"/>
      <c r="GY95" s="398"/>
      <c r="GZ95" s="398"/>
      <c r="HA95" s="398"/>
      <c r="HB95" s="398"/>
      <c r="HC95" s="398"/>
      <c r="HD95" s="398"/>
      <c r="HE95" s="398"/>
      <c r="HF95" s="398"/>
      <c r="HG95" s="398"/>
      <c r="HH95" s="398"/>
      <c r="HI95" s="398"/>
      <c r="HJ95" s="398"/>
      <c r="HK95" s="398"/>
      <c r="HL95" s="398"/>
      <c r="HM95" s="398"/>
      <c r="HN95" s="398"/>
      <c r="HO95" s="398"/>
      <c r="HP95" s="398"/>
      <c r="HQ95" s="398"/>
      <c r="HR95" s="398"/>
      <c r="HS95" s="398"/>
      <c r="HT95" s="398"/>
      <c r="HU95" s="398"/>
      <c r="HV95" s="398"/>
      <c r="HW95" s="398"/>
      <c r="HX95" s="398"/>
      <c r="HY95" s="398"/>
      <c r="HZ95" s="398"/>
      <c r="IA95" s="398"/>
      <c r="IB95" s="398"/>
      <c r="IC95" s="398"/>
      <c r="ID95" s="398"/>
      <c r="IE95" s="398"/>
      <c r="IF95" s="398"/>
      <c r="IG95" s="398"/>
      <c r="IH95" s="398"/>
      <c r="II95" s="398"/>
      <c r="IJ95" s="398"/>
      <c r="IK95" s="398"/>
      <c r="IL95" s="398"/>
      <c r="IM95" s="398"/>
      <c r="IN95" s="398"/>
      <c r="IO95" s="398"/>
      <c r="IP95" s="398"/>
      <c r="IQ95" s="398"/>
      <c r="IR95" s="398"/>
    </row>
    <row r="96" spans="1:252">
      <c r="A96" s="442"/>
      <c r="B96" s="442"/>
      <c r="C96" s="442"/>
      <c r="D96" s="442"/>
      <c r="E96" s="442"/>
      <c r="F96" s="442"/>
      <c r="G96" s="442"/>
      <c r="H96" s="442"/>
    </row>
    <row r="97" spans="1:8">
      <c r="A97" s="764" t="s">
        <v>4</v>
      </c>
      <c r="H97" s="428" t="s">
        <v>4</v>
      </c>
    </row>
    <row r="98" spans="1:8">
      <c r="H98" s="428" t="s">
        <v>4</v>
      </c>
    </row>
    <row r="99" spans="1:8">
      <c r="H99" s="428" t="s">
        <v>4</v>
      </c>
    </row>
    <row r="100" spans="1:8">
      <c r="H100" s="428" t="s">
        <v>4</v>
      </c>
    </row>
    <row r="101" spans="1:8">
      <c r="H101" s="428" t="s">
        <v>4</v>
      </c>
    </row>
    <row r="102" spans="1:8">
      <c r="H102" s="428" t="s">
        <v>4</v>
      </c>
    </row>
    <row r="103" spans="1:8">
      <c r="H103" s="428" t="s">
        <v>4</v>
      </c>
    </row>
    <row r="104" spans="1:8">
      <c r="H104" s="428" t="s">
        <v>4</v>
      </c>
    </row>
    <row r="105" spans="1:8">
      <c r="H105" s="428" t="s">
        <v>4</v>
      </c>
    </row>
    <row r="106" spans="1:8">
      <c r="H106" s="428" t="s">
        <v>4</v>
      </c>
    </row>
    <row r="107" spans="1:8">
      <c r="B107" s="443" t="s">
        <v>4</v>
      </c>
      <c r="C107" s="443"/>
      <c r="H107" s="428" t="s">
        <v>4</v>
      </c>
    </row>
    <row r="108" spans="1:8">
      <c r="H108" s="428" t="s">
        <v>4</v>
      </c>
    </row>
    <row r="109" spans="1:8">
      <c r="H109" s="428" t="s">
        <v>4</v>
      </c>
    </row>
    <row r="110" spans="1:8">
      <c r="H110" s="428" t="s">
        <v>4</v>
      </c>
    </row>
    <row r="111" spans="1:8">
      <c r="H111" s="428" t="s">
        <v>4</v>
      </c>
    </row>
    <row r="112" spans="1:8">
      <c r="H112" s="428" t="s">
        <v>4</v>
      </c>
    </row>
    <row r="113" spans="8:8">
      <c r="H113" s="428" t="s">
        <v>4</v>
      </c>
    </row>
    <row r="114" spans="8:8">
      <c r="H114" s="428" t="s">
        <v>4</v>
      </c>
    </row>
    <row r="115" spans="8:8">
      <c r="H115" s="428" t="s">
        <v>4</v>
      </c>
    </row>
    <row r="116" spans="8:8">
      <c r="H116" s="428" t="s">
        <v>4</v>
      </c>
    </row>
    <row r="117" spans="8:8">
      <c r="H117" s="428" t="s">
        <v>4</v>
      </c>
    </row>
    <row r="118" spans="8:8">
      <c r="H118" s="428" t="s">
        <v>4</v>
      </c>
    </row>
    <row r="119" spans="8:8">
      <c r="H119" s="428" t="s">
        <v>4</v>
      </c>
    </row>
    <row r="120" spans="8:8">
      <c r="H120" s="428" t="s">
        <v>4</v>
      </c>
    </row>
    <row r="121" spans="8:8">
      <c r="H121" s="428" t="s">
        <v>4</v>
      </c>
    </row>
    <row r="122" spans="8:8">
      <c r="H122" s="428" t="s">
        <v>4</v>
      </c>
    </row>
    <row r="123" spans="8:8">
      <c r="H123" s="428" t="s">
        <v>4</v>
      </c>
    </row>
    <row r="124" spans="8:8">
      <c r="H124" s="428" t="s">
        <v>4</v>
      </c>
    </row>
    <row r="125" spans="8:8">
      <c r="H125" s="428" t="s">
        <v>4</v>
      </c>
    </row>
    <row r="126" spans="8:8">
      <c r="H126" s="428" t="s">
        <v>4</v>
      </c>
    </row>
    <row r="127" spans="8:8">
      <c r="H127" s="428" t="s">
        <v>4</v>
      </c>
    </row>
    <row r="128" spans="8:8">
      <c r="H128" s="428" t="s">
        <v>4</v>
      </c>
    </row>
    <row r="129" spans="8:8">
      <c r="H129" s="428" t="s">
        <v>4</v>
      </c>
    </row>
    <row r="130" spans="8:8">
      <c r="H130" s="428" t="s">
        <v>4</v>
      </c>
    </row>
    <row r="131" spans="8:8">
      <c r="H131" s="428" t="s">
        <v>4</v>
      </c>
    </row>
    <row r="132" spans="8:8">
      <c r="H132" s="428" t="s">
        <v>4</v>
      </c>
    </row>
    <row r="133" spans="8:8">
      <c r="H133" s="428" t="s">
        <v>4</v>
      </c>
    </row>
    <row r="134" spans="8:8">
      <c r="H134" s="428" t="s">
        <v>4</v>
      </c>
    </row>
    <row r="135" spans="8:8">
      <c r="H135" s="428" t="s">
        <v>4</v>
      </c>
    </row>
    <row r="136" spans="8:8">
      <c r="H136" s="428" t="s">
        <v>4</v>
      </c>
    </row>
    <row r="137" spans="8:8">
      <c r="H137" s="428" t="s">
        <v>4</v>
      </c>
    </row>
    <row r="138" spans="8:8">
      <c r="H138" s="428" t="s">
        <v>4</v>
      </c>
    </row>
    <row r="139" spans="8:8">
      <c r="H139" s="428" t="s">
        <v>4</v>
      </c>
    </row>
    <row r="140" spans="8:8">
      <c r="H140" s="428" t="s">
        <v>4</v>
      </c>
    </row>
    <row r="141" spans="8:8">
      <c r="H141" s="428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48" orientation="landscape" useFirstPageNumber="1" r:id="rId1"/>
  <headerFooter alignWithMargins="0">
    <oddHeader>&amp;C&amp;"Arial,Normalny"&amp;12-&amp;13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74"/>
  <sheetViews>
    <sheetView showGridLines="0" zoomScale="75" zoomScaleNormal="75" workbookViewId="0">
      <selection activeCell="O11" sqref="O11"/>
    </sheetView>
  </sheetViews>
  <sheetFormatPr defaultColWidth="12.5703125" defaultRowHeight="15"/>
  <cols>
    <col min="1" max="1" width="6" style="446" bestFit="1" customWidth="1"/>
    <col min="2" max="2" width="2" style="446" customWidth="1"/>
    <col min="3" max="3" width="57.140625" style="446" customWidth="1"/>
    <col min="4" max="4" width="20.140625" style="446" customWidth="1"/>
    <col min="5" max="8" width="21.42578125" style="446" customWidth="1"/>
    <col min="9" max="9" width="16.7109375" style="446" customWidth="1"/>
    <col min="10" max="10" width="12.5703125" style="446"/>
    <col min="11" max="11" width="16.7109375" style="446" customWidth="1"/>
    <col min="12" max="12" width="22.85546875" style="446" customWidth="1"/>
    <col min="13" max="256" width="12.5703125" style="446"/>
    <col min="257" max="257" width="5" style="446" customWidth="1"/>
    <col min="258" max="258" width="2" style="446" customWidth="1"/>
    <col min="259" max="259" width="57.140625" style="446" customWidth="1"/>
    <col min="260" max="260" width="20.140625" style="446" customWidth="1"/>
    <col min="261" max="264" width="21.42578125" style="446" customWidth="1"/>
    <col min="265" max="265" width="16.7109375" style="446" customWidth="1"/>
    <col min="266" max="266" width="12.5703125" style="446"/>
    <col min="267" max="267" width="16.7109375" style="446" customWidth="1"/>
    <col min="268" max="268" width="22.85546875" style="446" customWidth="1"/>
    <col min="269" max="512" width="12.5703125" style="446"/>
    <col min="513" max="513" width="5" style="446" customWidth="1"/>
    <col min="514" max="514" width="2" style="446" customWidth="1"/>
    <col min="515" max="515" width="57.140625" style="446" customWidth="1"/>
    <col min="516" max="516" width="20.140625" style="446" customWidth="1"/>
    <col min="517" max="520" width="21.42578125" style="446" customWidth="1"/>
    <col min="521" max="521" width="16.7109375" style="446" customWidth="1"/>
    <col min="522" max="522" width="12.5703125" style="446"/>
    <col min="523" max="523" width="16.7109375" style="446" customWidth="1"/>
    <col min="524" max="524" width="22.85546875" style="446" customWidth="1"/>
    <col min="525" max="768" width="12.5703125" style="446"/>
    <col min="769" max="769" width="5" style="446" customWidth="1"/>
    <col min="770" max="770" width="2" style="446" customWidth="1"/>
    <col min="771" max="771" width="57.140625" style="446" customWidth="1"/>
    <col min="772" max="772" width="20.140625" style="446" customWidth="1"/>
    <col min="773" max="776" width="21.42578125" style="446" customWidth="1"/>
    <col min="777" max="777" width="16.7109375" style="446" customWidth="1"/>
    <col min="778" max="778" width="12.5703125" style="446"/>
    <col min="779" max="779" width="16.7109375" style="446" customWidth="1"/>
    <col min="780" max="780" width="22.85546875" style="446" customWidth="1"/>
    <col min="781" max="1024" width="12.5703125" style="446"/>
    <col min="1025" max="1025" width="5" style="446" customWidth="1"/>
    <col min="1026" max="1026" width="2" style="446" customWidth="1"/>
    <col min="1027" max="1027" width="57.140625" style="446" customWidth="1"/>
    <col min="1028" max="1028" width="20.140625" style="446" customWidth="1"/>
    <col min="1029" max="1032" width="21.42578125" style="446" customWidth="1"/>
    <col min="1033" max="1033" width="16.7109375" style="446" customWidth="1"/>
    <col min="1034" max="1034" width="12.5703125" style="446"/>
    <col min="1035" max="1035" width="16.7109375" style="446" customWidth="1"/>
    <col min="1036" max="1036" width="22.85546875" style="446" customWidth="1"/>
    <col min="1037" max="1280" width="12.5703125" style="446"/>
    <col min="1281" max="1281" width="5" style="446" customWidth="1"/>
    <col min="1282" max="1282" width="2" style="446" customWidth="1"/>
    <col min="1283" max="1283" width="57.140625" style="446" customWidth="1"/>
    <col min="1284" max="1284" width="20.140625" style="446" customWidth="1"/>
    <col min="1285" max="1288" width="21.42578125" style="446" customWidth="1"/>
    <col min="1289" max="1289" width="16.7109375" style="446" customWidth="1"/>
    <col min="1290" max="1290" width="12.5703125" style="446"/>
    <col min="1291" max="1291" width="16.7109375" style="446" customWidth="1"/>
    <col min="1292" max="1292" width="22.85546875" style="446" customWidth="1"/>
    <col min="1293" max="1536" width="12.5703125" style="446"/>
    <col min="1537" max="1537" width="5" style="446" customWidth="1"/>
    <col min="1538" max="1538" width="2" style="446" customWidth="1"/>
    <col min="1539" max="1539" width="57.140625" style="446" customWidth="1"/>
    <col min="1540" max="1540" width="20.140625" style="446" customWidth="1"/>
    <col min="1541" max="1544" width="21.42578125" style="446" customWidth="1"/>
    <col min="1545" max="1545" width="16.7109375" style="446" customWidth="1"/>
    <col min="1546" max="1546" width="12.5703125" style="446"/>
    <col min="1547" max="1547" width="16.7109375" style="446" customWidth="1"/>
    <col min="1548" max="1548" width="22.85546875" style="446" customWidth="1"/>
    <col min="1549" max="1792" width="12.5703125" style="446"/>
    <col min="1793" max="1793" width="5" style="446" customWidth="1"/>
    <col min="1794" max="1794" width="2" style="446" customWidth="1"/>
    <col min="1795" max="1795" width="57.140625" style="446" customWidth="1"/>
    <col min="1796" max="1796" width="20.140625" style="446" customWidth="1"/>
    <col min="1797" max="1800" width="21.42578125" style="446" customWidth="1"/>
    <col min="1801" max="1801" width="16.7109375" style="446" customWidth="1"/>
    <col min="1802" max="1802" width="12.5703125" style="446"/>
    <col min="1803" max="1803" width="16.7109375" style="446" customWidth="1"/>
    <col min="1804" max="1804" width="22.85546875" style="446" customWidth="1"/>
    <col min="1805" max="2048" width="12.5703125" style="446"/>
    <col min="2049" max="2049" width="5" style="446" customWidth="1"/>
    <col min="2050" max="2050" width="2" style="446" customWidth="1"/>
    <col min="2051" max="2051" width="57.140625" style="446" customWidth="1"/>
    <col min="2052" max="2052" width="20.140625" style="446" customWidth="1"/>
    <col min="2053" max="2056" width="21.42578125" style="446" customWidth="1"/>
    <col min="2057" max="2057" width="16.7109375" style="446" customWidth="1"/>
    <col min="2058" max="2058" width="12.5703125" style="446"/>
    <col min="2059" max="2059" width="16.7109375" style="446" customWidth="1"/>
    <col min="2060" max="2060" width="22.85546875" style="446" customWidth="1"/>
    <col min="2061" max="2304" width="12.5703125" style="446"/>
    <col min="2305" max="2305" width="5" style="446" customWidth="1"/>
    <col min="2306" max="2306" width="2" style="446" customWidth="1"/>
    <col min="2307" max="2307" width="57.140625" style="446" customWidth="1"/>
    <col min="2308" max="2308" width="20.140625" style="446" customWidth="1"/>
    <col min="2309" max="2312" width="21.42578125" style="446" customWidth="1"/>
    <col min="2313" max="2313" width="16.7109375" style="446" customWidth="1"/>
    <col min="2314" max="2314" width="12.5703125" style="446"/>
    <col min="2315" max="2315" width="16.7109375" style="446" customWidth="1"/>
    <col min="2316" max="2316" width="22.85546875" style="446" customWidth="1"/>
    <col min="2317" max="2560" width="12.5703125" style="446"/>
    <col min="2561" max="2561" width="5" style="446" customWidth="1"/>
    <col min="2562" max="2562" width="2" style="446" customWidth="1"/>
    <col min="2563" max="2563" width="57.140625" style="446" customWidth="1"/>
    <col min="2564" max="2564" width="20.140625" style="446" customWidth="1"/>
    <col min="2565" max="2568" width="21.42578125" style="446" customWidth="1"/>
    <col min="2569" max="2569" width="16.7109375" style="446" customWidth="1"/>
    <col min="2570" max="2570" width="12.5703125" style="446"/>
    <col min="2571" max="2571" width="16.7109375" style="446" customWidth="1"/>
    <col min="2572" max="2572" width="22.85546875" style="446" customWidth="1"/>
    <col min="2573" max="2816" width="12.5703125" style="446"/>
    <col min="2817" max="2817" width="5" style="446" customWidth="1"/>
    <col min="2818" max="2818" width="2" style="446" customWidth="1"/>
    <col min="2819" max="2819" width="57.140625" style="446" customWidth="1"/>
    <col min="2820" max="2820" width="20.140625" style="446" customWidth="1"/>
    <col min="2821" max="2824" width="21.42578125" style="446" customWidth="1"/>
    <col min="2825" max="2825" width="16.7109375" style="446" customWidth="1"/>
    <col min="2826" max="2826" width="12.5703125" style="446"/>
    <col min="2827" max="2827" width="16.7109375" style="446" customWidth="1"/>
    <col min="2828" max="2828" width="22.85546875" style="446" customWidth="1"/>
    <col min="2829" max="3072" width="12.5703125" style="446"/>
    <col min="3073" max="3073" width="5" style="446" customWidth="1"/>
    <col min="3074" max="3074" width="2" style="446" customWidth="1"/>
    <col min="3075" max="3075" width="57.140625" style="446" customWidth="1"/>
    <col min="3076" max="3076" width="20.140625" style="446" customWidth="1"/>
    <col min="3077" max="3080" width="21.42578125" style="446" customWidth="1"/>
    <col min="3081" max="3081" width="16.7109375" style="446" customWidth="1"/>
    <col min="3082" max="3082" width="12.5703125" style="446"/>
    <col min="3083" max="3083" width="16.7109375" style="446" customWidth="1"/>
    <col min="3084" max="3084" width="22.85546875" style="446" customWidth="1"/>
    <col min="3085" max="3328" width="12.5703125" style="446"/>
    <col min="3329" max="3329" width="5" style="446" customWidth="1"/>
    <col min="3330" max="3330" width="2" style="446" customWidth="1"/>
    <col min="3331" max="3331" width="57.140625" style="446" customWidth="1"/>
    <col min="3332" max="3332" width="20.140625" style="446" customWidth="1"/>
    <col min="3333" max="3336" width="21.42578125" style="446" customWidth="1"/>
    <col min="3337" max="3337" width="16.7109375" style="446" customWidth="1"/>
    <col min="3338" max="3338" width="12.5703125" style="446"/>
    <col min="3339" max="3339" width="16.7109375" style="446" customWidth="1"/>
    <col min="3340" max="3340" width="22.85546875" style="446" customWidth="1"/>
    <col min="3341" max="3584" width="12.5703125" style="446"/>
    <col min="3585" max="3585" width="5" style="446" customWidth="1"/>
    <col min="3586" max="3586" width="2" style="446" customWidth="1"/>
    <col min="3587" max="3587" width="57.140625" style="446" customWidth="1"/>
    <col min="3588" max="3588" width="20.140625" style="446" customWidth="1"/>
    <col min="3589" max="3592" width="21.42578125" style="446" customWidth="1"/>
    <col min="3593" max="3593" width="16.7109375" style="446" customWidth="1"/>
    <col min="3594" max="3594" width="12.5703125" style="446"/>
    <col min="3595" max="3595" width="16.7109375" style="446" customWidth="1"/>
    <col min="3596" max="3596" width="22.85546875" style="446" customWidth="1"/>
    <col min="3597" max="3840" width="12.5703125" style="446"/>
    <col min="3841" max="3841" width="5" style="446" customWidth="1"/>
    <col min="3842" max="3842" width="2" style="446" customWidth="1"/>
    <col min="3843" max="3843" width="57.140625" style="446" customWidth="1"/>
    <col min="3844" max="3844" width="20.140625" style="446" customWidth="1"/>
    <col min="3845" max="3848" width="21.42578125" style="446" customWidth="1"/>
    <col min="3849" max="3849" width="16.7109375" style="446" customWidth="1"/>
    <col min="3850" max="3850" width="12.5703125" style="446"/>
    <col min="3851" max="3851" width="16.7109375" style="446" customWidth="1"/>
    <col min="3852" max="3852" width="22.85546875" style="446" customWidth="1"/>
    <col min="3853" max="4096" width="12.5703125" style="446"/>
    <col min="4097" max="4097" width="5" style="446" customWidth="1"/>
    <col min="4098" max="4098" width="2" style="446" customWidth="1"/>
    <col min="4099" max="4099" width="57.140625" style="446" customWidth="1"/>
    <col min="4100" max="4100" width="20.140625" style="446" customWidth="1"/>
    <col min="4101" max="4104" width="21.42578125" style="446" customWidth="1"/>
    <col min="4105" max="4105" width="16.7109375" style="446" customWidth="1"/>
    <col min="4106" max="4106" width="12.5703125" style="446"/>
    <col min="4107" max="4107" width="16.7109375" style="446" customWidth="1"/>
    <col min="4108" max="4108" width="22.85546875" style="446" customWidth="1"/>
    <col min="4109" max="4352" width="12.5703125" style="446"/>
    <col min="4353" max="4353" width="5" style="446" customWidth="1"/>
    <col min="4354" max="4354" width="2" style="446" customWidth="1"/>
    <col min="4355" max="4355" width="57.140625" style="446" customWidth="1"/>
    <col min="4356" max="4356" width="20.140625" style="446" customWidth="1"/>
    <col min="4357" max="4360" width="21.42578125" style="446" customWidth="1"/>
    <col min="4361" max="4361" width="16.7109375" style="446" customWidth="1"/>
    <col min="4362" max="4362" width="12.5703125" style="446"/>
    <col min="4363" max="4363" width="16.7109375" style="446" customWidth="1"/>
    <col min="4364" max="4364" width="22.85546875" style="446" customWidth="1"/>
    <col min="4365" max="4608" width="12.5703125" style="446"/>
    <col min="4609" max="4609" width="5" style="446" customWidth="1"/>
    <col min="4610" max="4610" width="2" style="446" customWidth="1"/>
    <col min="4611" max="4611" width="57.140625" style="446" customWidth="1"/>
    <col min="4612" max="4612" width="20.140625" style="446" customWidth="1"/>
    <col min="4613" max="4616" width="21.42578125" style="446" customWidth="1"/>
    <col min="4617" max="4617" width="16.7109375" style="446" customWidth="1"/>
    <col min="4618" max="4618" width="12.5703125" style="446"/>
    <col min="4619" max="4619" width="16.7109375" style="446" customWidth="1"/>
    <col min="4620" max="4620" width="22.85546875" style="446" customWidth="1"/>
    <col min="4621" max="4864" width="12.5703125" style="446"/>
    <col min="4865" max="4865" width="5" style="446" customWidth="1"/>
    <col min="4866" max="4866" width="2" style="446" customWidth="1"/>
    <col min="4867" max="4867" width="57.140625" style="446" customWidth="1"/>
    <col min="4868" max="4868" width="20.140625" style="446" customWidth="1"/>
    <col min="4869" max="4872" width="21.42578125" style="446" customWidth="1"/>
    <col min="4873" max="4873" width="16.7109375" style="446" customWidth="1"/>
    <col min="4874" max="4874" width="12.5703125" style="446"/>
    <col min="4875" max="4875" width="16.7109375" style="446" customWidth="1"/>
    <col min="4876" max="4876" width="22.85546875" style="446" customWidth="1"/>
    <col min="4877" max="5120" width="12.5703125" style="446"/>
    <col min="5121" max="5121" width="5" style="446" customWidth="1"/>
    <col min="5122" max="5122" width="2" style="446" customWidth="1"/>
    <col min="5123" max="5123" width="57.140625" style="446" customWidth="1"/>
    <col min="5124" max="5124" width="20.140625" style="446" customWidth="1"/>
    <col min="5125" max="5128" width="21.42578125" style="446" customWidth="1"/>
    <col min="5129" max="5129" width="16.7109375" style="446" customWidth="1"/>
    <col min="5130" max="5130" width="12.5703125" style="446"/>
    <col min="5131" max="5131" width="16.7109375" style="446" customWidth="1"/>
    <col min="5132" max="5132" width="22.85546875" style="446" customWidth="1"/>
    <col min="5133" max="5376" width="12.5703125" style="446"/>
    <col min="5377" max="5377" width="5" style="446" customWidth="1"/>
    <col min="5378" max="5378" width="2" style="446" customWidth="1"/>
    <col min="5379" max="5379" width="57.140625" style="446" customWidth="1"/>
    <col min="5380" max="5380" width="20.140625" style="446" customWidth="1"/>
    <col min="5381" max="5384" width="21.42578125" style="446" customWidth="1"/>
    <col min="5385" max="5385" width="16.7109375" style="446" customWidth="1"/>
    <col min="5386" max="5386" width="12.5703125" style="446"/>
    <col min="5387" max="5387" width="16.7109375" style="446" customWidth="1"/>
    <col min="5388" max="5388" width="22.85546875" style="446" customWidth="1"/>
    <col min="5389" max="5632" width="12.5703125" style="446"/>
    <col min="5633" max="5633" width="5" style="446" customWidth="1"/>
    <col min="5634" max="5634" width="2" style="446" customWidth="1"/>
    <col min="5635" max="5635" width="57.140625" style="446" customWidth="1"/>
    <col min="5636" max="5636" width="20.140625" style="446" customWidth="1"/>
    <col min="5637" max="5640" width="21.42578125" style="446" customWidth="1"/>
    <col min="5641" max="5641" width="16.7109375" style="446" customWidth="1"/>
    <col min="5642" max="5642" width="12.5703125" style="446"/>
    <col min="5643" max="5643" width="16.7109375" style="446" customWidth="1"/>
    <col min="5644" max="5644" width="22.85546875" style="446" customWidth="1"/>
    <col min="5645" max="5888" width="12.5703125" style="446"/>
    <col min="5889" max="5889" width="5" style="446" customWidth="1"/>
    <col min="5890" max="5890" width="2" style="446" customWidth="1"/>
    <col min="5891" max="5891" width="57.140625" style="446" customWidth="1"/>
    <col min="5892" max="5892" width="20.140625" style="446" customWidth="1"/>
    <col min="5893" max="5896" width="21.42578125" style="446" customWidth="1"/>
    <col min="5897" max="5897" width="16.7109375" style="446" customWidth="1"/>
    <col min="5898" max="5898" width="12.5703125" style="446"/>
    <col min="5899" max="5899" width="16.7109375" style="446" customWidth="1"/>
    <col min="5900" max="5900" width="22.85546875" style="446" customWidth="1"/>
    <col min="5901" max="6144" width="12.5703125" style="446"/>
    <col min="6145" max="6145" width="5" style="446" customWidth="1"/>
    <col min="6146" max="6146" width="2" style="446" customWidth="1"/>
    <col min="6147" max="6147" width="57.140625" style="446" customWidth="1"/>
    <col min="6148" max="6148" width="20.140625" style="446" customWidth="1"/>
    <col min="6149" max="6152" width="21.42578125" style="446" customWidth="1"/>
    <col min="6153" max="6153" width="16.7109375" style="446" customWidth="1"/>
    <col min="6154" max="6154" width="12.5703125" style="446"/>
    <col min="6155" max="6155" width="16.7109375" style="446" customWidth="1"/>
    <col min="6156" max="6156" width="22.85546875" style="446" customWidth="1"/>
    <col min="6157" max="6400" width="12.5703125" style="446"/>
    <col min="6401" max="6401" width="5" style="446" customWidth="1"/>
    <col min="6402" max="6402" width="2" style="446" customWidth="1"/>
    <col min="6403" max="6403" width="57.140625" style="446" customWidth="1"/>
    <col min="6404" max="6404" width="20.140625" style="446" customWidth="1"/>
    <col min="6405" max="6408" width="21.42578125" style="446" customWidth="1"/>
    <col min="6409" max="6409" width="16.7109375" style="446" customWidth="1"/>
    <col min="6410" max="6410" width="12.5703125" style="446"/>
    <col min="6411" max="6411" width="16.7109375" style="446" customWidth="1"/>
    <col min="6412" max="6412" width="22.85546875" style="446" customWidth="1"/>
    <col min="6413" max="6656" width="12.5703125" style="446"/>
    <col min="6657" max="6657" width="5" style="446" customWidth="1"/>
    <col min="6658" max="6658" width="2" style="446" customWidth="1"/>
    <col min="6659" max="6659" width="57.140625" style="446" customWidth="1"/>
    <col min="6660" max="6660" width="20.140625" style="446" customWidth="1"/>
    <col min="6661" max="6664" width="21.42578125" style="446" customWidth="1"/>
    <col min="6665" max="6665" width="16.7109375" style="446" customWidth="1"/>
    <col min="6666" max="6666" width="12.5703125" style="446"/>
    <col min="6667" max="6667" width="16.7109375" style="446" customWidth="1"/>
    <col min="6668" max="6668" width="22.85546875" style="446" customWidth="1"/>
    <col min="6669" max="6912" width="12.5703125" style="446"/>
    <col min="6913" max="6913" width="5" style="446" customWidth="1"/>
    <col min="6914" max="6914" width="2" style="446" customWidth="1"/>
    <col min="6915" max="6915" width="57.140625" style="446" customWidth="1"/>
    <col min="6916" max="6916" width="20.140625" style="446" customWidth="1"/>
    <col min="6917" max="6920" width="21.42578125" style="446" customWidth="1"/>
    <col min="6921" max="6921" width="16.7109375" style="446" customWidth="1"/>
    <col min="6922" max="6922" width="12.5703125" style="446"/>
    <col min="6923" max="6923" width="16.7109375" style="446" customWidth="1"/>
    <col min="6924" max="6924" width="22.85546875" style="446" customWidth="1"/>
    <col min="6925" max="7168" width="12.5703125" style="446"/>
    <col min="7169" max="7169" width="5" style="446" customWidth="1"/>
    <col min="7170" max="7170" width="2" style="446" customWidth="1"/>
    <col min="7171" max="7171" width="57.140625" style="446" customWidth="1"/>
    <col min="7172" max="7172" width="20.140625" style="446" customWidth="1"/>
    <col min="7173" max="7176" width="21.42578125" style="446" customWidth="1"/>
    <col min="7177" max="7177" width="16.7109375" style="446" customWidth="1"/>
    <col min="7178" max="7178" width="12.5703125" style="446"/>
    <col min="7179" max="7179" width="16.7109375" style="446" customWidth="1"/>
    <col min="7180" max="7180" width="22.85546875" style="446" customWidth="1"/>
    <col min="7181" max="7424" width="12.5703125" style="446"/>
    <col min="7425" max="7425" width="5" style="446" customWidth="1"/>
    <col min="7426" max="7426" width="2" style="446" customWidth="1"/>
    <col min="7427" max="7427" width="57.140625" style="446" customWidth="1"/>
    <col min="7428" max="7428" width="20.140625" style="446" customWidth="1"/>
    <col min="7429" max="7432" width="21.42578125" style="446" customWidth="1"/>
    <col min="7433" max="7433" width="16.7109375" style="446" customWidth="1"/>
    <col min="7434" max="7434" width="12.5703125" style="446"/>
    <col min="7435" max="7435" width="16.7109375" style="446" customWidth="1"/>
    <col min="7436" max="7436" width="22.85546875" style="446" customWidth="1"/>
    <col min="7437" max="7680" width="12.5703125" style="446"/>
    <col min="7681" max="7681" width="5" style="446" customWidth="1"/>
    <col min="7682" max="7682" width="2" style="446" customWidth="1"/>
    <col min="7683" max="7683" width="57.140625" style="446" customWidth="1"/>
    <col min="7684" max="7684" width="20.140625" style="446" customWidth="1"/>
    <col min="7685" max="7688" width="21.42578125" style="446" customWidth="1"/>
    <col min="7689" max="7689" width="16.7109375" style="446" customWidth="1"/>
    <col min="7690" max="7690" width="12.5703125" style="446"/>
    <col min="7691" max="7691" width="16.7109375" style="446" customWidth="1"/>
    <col min="7692" max="7692" width="22.85546875" style="446" customWidth="1"/>
    <col min="7693" max="7936" width="12.5703125" style="446"/>
    <col min="7937" max="7937" width="5" style="446" customWidth="1"/>
    <col min="7938" max="7938" width="2" style="446" customWidth="1"/>
    <col min="7939" max="7939" width="57.140625" style="446" customWidth="1"/>
    <col min="7940" max="7940" width="20.140625" style="446" customWidth="1"/>
    <col min="7941" max="7944" width="21.42578125" style="446" customWidth="1"/>
    <col min="7945" max="7945" width="16.7109375" style="446" customWidth="1"/>
    <col min="7946" max="7946" width="12.5703125" style="446"/>
    <col min="7947" max="7947" width="16.7109375" style="446" customWidth="1"/>
    <col min="7948" max="7948" width="22.85546875" style="446" customWidth="1"/>
    <col min="7949" max="8192" width="12.5703125" style="446"/>
    <col min="8193" max="8193" width="5" style="446" customWidth="1"/>
    <col min="8194" max="8194" width="2" style="446" customWidth="1"/>
    <col min="8195" max="8195" width="57.140625" style="446" customWidth="1"/>
    <col min="8196" max="8196" width="20.140625" style="446" customWidth="1"/>
    <col min="8197" max="8200" width="21.42578125" style="446" customWidth="1"/>
    <col min="8201" max="8201" width="16.7109375" style="446" customWidth="1"/>
    <col min="8202" max="8202" width="12.5703125" style="446"/>
    <col min="8203" max="8203" width="16.7109375" style="446" customWidth="1"/>
    <col min="8204" max="8204" width="22.85546875" style="446" customWidth="1"/>
    <col min="8205" max="8448" width="12.5703125" style="446"/>
    <col min="8449" max="8449" width="5" style="446" customWidth="1"/>
    <col min="8450" max="8450" width="2" style="446" customWidth="1"/>
    <col min="8451" max="8451" width="57.140625" style="446" customWidth="1"/>
    <col min="8452" max="8452" width="20.140625" style="446" customWidth="1"/>
    <col min="8453" max="8456" width="21.42578125" style="446" customWidth="1"/>
    <col min="8457" max="8457" width="16.7109375" style="446" customWidth="1"/>
    <col min="8458" max="8458" width="12.5703125" style="446"/>
    <col min="8459" max="8459" width="16.7109375" style="446" customWidth="1"/>
    <col min="8460" max="8460" width="22.85546875" style="446" customWidth="1"/>
    <col min="8461" max="8704" width="12.5703125" style="446"/>
    <col min="8705" max="8705" width="5" style="446" customWidth="1"/>
    <col min="8706" max="8706" width="2" style="446" customWidth="1"/>
    <col min="8707" max="8707" width="57.140625" style="446" customWidth="1"/>
    <col min="8708" max="8708" width="20.140625" style="446" customWidth="1"/>
    <col min="8709" max="8712" width="21.42578125" style="446" customWidth="1"/>
    <col min="8713" max="8713" width="16.7109375" style="446" customWidth="1"/>
    <col min="8714" max="8714" width="12.5703125" style="446"/>
    <col min="8715" max="8715" width="16.7109375" style="446" customWidth="1"/>
    <col min="8716" max="8716" width="22.85546875" style="446" customWidth="1"/>
    <col min="8717" max="8960" width="12.5703125" style="446"/>
    <col min="8961" max="8961" width="5" style="446" customWidth="1"/>
    <col min="8962" max="8962" width="2" style="446" customWidth="1"/>
    <col min="8963" max="8963" width="57.140625" style="446" customWidth="1"/>
    <col min="8964" max="8964" width="20.140625" style="446" customWidth="1"/>
    <col min="8965" max="8968" width="21.42578125" style="446" customWidth="1"/>
    <col min="8969" max="8969" width="16.7109375" style="446" customWidth="1"/>
    <col min="8970" max="8970" width="12.5703125" style="446"/>
    <col min="8971" max="8971" width="16.7109375" style="446" customWidth="1"/>
    <col min="8972" max="8972" width="22.85546875" style="446" customWidth="1"/>
    <col min="8973" max="9216" width="12.5703125" style="446"/>
    <col min="9217" max="9217" width="5" style="446" customWidth="1"/>
    <col min="9218" max="9218" width="2" style="446" customWidth="1"/>
    <col min="9219" max="9219" width="57.140625" style="446" customWidth="1"/>
    <col min="9220" max="9220" width="20.140625" style="446" customWidth="1"/>
    <col min="9221" max="9224" width="21.42578125" style="446" customWidth="1"/>
    <col min="9225" max="9225" width="16.7109375" style="446" customWidth="1"/>
    <col min="9226" max="9226" width="12.5703125" style="446"/>
    <col min="9227" max="9227" width="16.7109375" style="446" customWidth="1"/>
    <col min="9228" max="9228" width="22.85546875" style="446" customWidth="1"/>
    <col min="9229" max="9472" width="12.5703125" style="446"/>
    <col min="9473" max="9473" width="5" style="446" customWidth="1"/>
    <col min="9474" max="9474" width="2" style="446" customWidth="1"/>
    <col min="9475" max="9475" width="57.140625" style="446" customWidth="1"/>
    <col min="9476" max="9476" width="20.140625" style="446" customWidth="1"/>
    <col min="9477" max="9480" width="21.42578125" style="446" customWidth="1"/>
    <col min="9481" max="9481" width="16.7109375" style="446" customWidth="1"/>
    <col min="9482" max="9482" width="12.5703125" style="446"/>
    <col min="9483" max="9483" width="16.7109375" style="446" customWidth="1"/>
    <col min="9484" max="9484" width="22.85546875" style="446" customWidth="1"/>
    <col min="9485" max="9728" width="12.5703125" style="446"/>
    <col min="9729" max="9729" width="5" style="446" customWidth="1"/>
    <col min="9730" max="9730" width="2" style="446" customWidth="1"/>
    <col min="9731" max="9731" width="57.140625" style="446" customWidth="1"/>
    <col min="9732" max="9732" width="20.140625" style="446" customWidth="1"/>
    <col min="9733" max="9736" width="21.42578125" style="446" customWidth="1"/>
    <col min="9737" max="9737" width="16.7109375" style="446" customWidth="1"/>
    <col min="9738" max="9738" width="12.5703125" style="446"/>
    <col min="9739" max="9739" width="16.7109375" style="446" customWidth="1"/>
    <col min="9740" max="9740" width="22.85546875" style="446" customWidth="1"/>
    <col min="9741" max="9984" width="12.5703125" style="446"/>
    <col min="9985" max="9985" width="5" style="446" customWidth="1"/>
    <col min="9986" max="9986" width="2" style="446" customWidth="1"/>
    <col min="9987" max="9987" width="57.140625" style="446" customWidth="1"/>
    <col min="9988" max="9988" width="20.140625" style="446" customWidth="1"/>
    <col min="9989" max="9992" width="21.42578125" style="446" customWidth="1"/>
    <col min="9993" max="9993" width="16.7109375" style="446" customWidth="1"/>
    <col min="9994" max="9994" width="12.5703125" style="446"/>
    <col min="9995" max="9995" width="16.7109375" style="446" customWidth="1"/>
    <col min="9996" max="9996" width="22.85546875" style="446" customWidth="1"/>
    <col min="9997" max="10240" width="12.5703125" style="446"/>
    <col min="10241" max="10241" width="5" style="446" customWidth="1"/>
    <col min="10242" max="10242" width="2" style="446" customWidth="1"/>
    <col min="10243" max="10243" width="57.140625" style="446" customWidth="1"/>
    <col min="10244" max="10244" width="20.140625" style="446" customWidth="1"/>
    <col min="10245" max="10248" width="21.42578125" style="446" customWidth="1"/>
    <col min="10249" max="10249" width="16.7109375" style="446" customWidth="1"/>
    <col min="10250" max="10250" width="12.5703125" style="446"/>
    <col min="10251" max="10251" width="16.7109375" style="446" customWidth="1"/>
    <col min="10252" max="10252" width="22.85546875" style="446" customWidth="1"/>
    <col min="10253" max="10496" width="12.5703125" style="446"/>
    <col min="10497" max="10497" width="5" style="446" customWidth="1"/>
    <col min="10498" max="10498" width="2" style="446" customWidth="1"/>
    <col min="10499" max="10499" width="57.140625" style="446" customWidth="1"/>
    <col min="10500" max="10500" width="20.140625" style="446" customWidth="1"/>
    <col min="10501" max="10504" width="21.42578125" style="446" customWidth="1"/>
    <col min="10505" max="10505" width="16.7109375" style="446" customWidth="1"/>
    <col min="10506" max="10506" width="12.5703125" style="446"/>
    <col min="10507" max="10507" width="16.7109375" style="446" customWidth="1"/>
    <col min="10508" max="10508" width="22.85546875" style="446" customWidth="1"/>
    <col min="10509" max="10752" width="12.5703125" style="446"/>
    <col min="10753" max="10753" width="5" style="446" customWidth="1"/>
    <col min="10754" max="10754" width="2" style="446" customWidth="1"/>
    <col min="10755" max="10755" width="57.140625" style="446" customWidth="1"/>
    <col min="10756" max="10756" width="20.140625" style="446" customWidth="1"/>
    <col min="10757" max="10760" width="21.42578125" style="446" customWidth="1"/>
    <col min="10761" max="10761" width="16.7109375" style="446" customWidth="1"/>
    <col min="10762" max="10762" width="12.5703125" style="446"/>
    <col min="10763" max="10763" width="16.7109375" style="446" customWidth="1"/>
    <col min="10764" max="10764" width="22.85546875" style="446" customWidth="1"/>
    <col min="10765" max="11008" width="12.5703125" style="446"/>
    <col min="11009" max="11009" width="5" style="446" customWidth="1"/>
    <col min="11010" max="11010" width="2" style="446" customWidth="1"/>
    <col min="11011" max="11011" width="57.140625" style="446" customWidth="1"/>
    <col min="11012" max="11012" width="20.140625" style="446" customWidth="1"/>
    <col min="11013" max="11016" width="21.42578125" style="446" customWidth="1"/>
    <col min="11017" max="11017" width="16.7109375" style="446" customWidth="1"/>
    <col min="11018" max="11018" width="12.5703125" style="446"/>
    <col min="11019" max="11019" width="16.7109375" style="446" customWidth="1"/>
    <col min="11020" max="11020" width="22.85546875" style="446" customWidth="1"/>
    <col min="11021" max="11264" width="12.5703125" style="446"/>
    <col min="11265" max="11265" width="5" style="446" customWidth="1"/>
    <col min="11266" max="11266" width="2" style="446" customWidth="1"/>
    <col min="11267" max="11267" width="57.140625" style="446" customWidth="1"/>
    <col min="11268" max="11268" width="20.140625" style="446" customWidth="1"/>
    <col min="11269" max="11272" width="21.42578125" style="446" customWidth="1"/>
    <col min="11273" max="11273" width="16.7109375" style="446" customWidth="1"/>
    <col min="11274" max="11274" width="12.5703125" style="446"/>
    <col min="11275" max="11275" width="16.7109375" style="446" customWidth="1"/>
    <col min="11276" max="11276" width="22.85546875" style="446" customWidth="1"/>
    <col min="11277" max="11520" width="12.5703125" style="446"/>
    <col min="11521" max="11521" width="5" style="446" customWidth="1"/>
    <col min="11522" max="11522" width="2" style="446" customWidth="1"/>
    <col min="11523" max="11523" width="57.140625" style="446" customWidth="1"/>
    <col min="11524" max="11524" width="20.140625" style="446" customWidth="1"/>
    <col min="11525" max="11528" width="21.42578125" style="446" customWidth="1"/>
    <col min="11529" max="11529" width="16.7109375" style="446" customWidth="1"/>
    <col min="11530" max="11530" width="12.5703125" style="446"/>
    <col min="11531" max="11531" width="16.7109375" style="446" customWidth="1"/>
    <col min="11532" max="11532" width="22.85546875" style="446" customWidth="1"/>
    <col min="11533" max="11776" width="12.5703125" style="446"/>
    <col min="11777" max="11777" width="5" style="446" customWidth="1"/>
    <col min="11778" max="11778" width="2" style="446" customWidth="1"/>
    <col min="11779" max="11779" width="57.140625" style="446" customWidth="1"/>
    <col min="11780" max="11780" width="20.140625" style="446" customWidth="1"/>
    <col min="11781" max="11784" width="21.42578125" style="446" customWidth="1"/>
    <col min="11785" max="11785" width="16.7109375" style="446" customWidth="1"/>
    <col min="11786" max="11786" width="12.5703125" style="446"/>
    <col min="11787" max="11787" width="16.7109375" style="446" customWidth="1"/>
    <col min="11788" max="11788" width="22.85546875" style="446" customWidth="1"/>
    <col min="11789" max="12032" width="12.5703125" style="446"/>
    <col min="12033" max="12033" width="5" style="446" customWidth="1"/>
    <col min="12034" max="12034" width="2" style="446" customWidth="1"/>
    <col min="12035" max="12035" width="57.140625" style="446" customWidth="1"/>
    <col min="12036" max="12036" width="20.140625" style="446" customWidth="1"/>
    <col min="12037" max="12040" width="21.42578125" style="446" customWidth="1"/>
    <col min="12041" max="12041" width="16.7109375" style="446" customWidth="1"/>
    <col min="12042" max="12042" width="12.5703125" style="446"/>
    <col min="12043" max="12043" width="16.7109375" style="446" customWidth="1"/>
    <col min="12044" max="12044" width="22.85546875" style="446" customWidth="1"/>
    <col min="12045" max="12288" width="12.5703125" style="446"/>
    <col min="12289" max="12289" width="5" style="446" customWidth="1"/>
    <col min="12290" max="12290" width="2" style="446" customWidth="1"/>
    <col min="12291" max="12291" width="57.140625" style="446" customWidth="1"/>
    <col min="12292" max="12292" width="20.140625" style="446" customWidth="1"/>
    <col min="12293" max="12296" width="21.42578125" style="446" customWidth="1"/>
    <col min="12297" max="12297" width="16.7109375" style="446" customWidth="1"/>
    <col min="12298" max="12298" width="12.5703125" style="446"/>
    <col min="12299" max="12299" width="16.7109375" style="446" customWidth="1"/>
    <col min="12300" max="12300" width="22.85546875" style="446" customWidth="1"/>
    <col min="12301" max="12544" width="12.5703125" style="446"/>
    <col min="12545" max="12545" width="5" style="446" customWidth="1"/>
    <col min="12546" max="12546" width="2" style="446" customWidth="1"/>
    <col min="12547" max="12547" width="57.140625" style="446" customWidth="1"/>
    <col min="12548" max="12548" width="20.140625" style="446" customWidth="1"/>
    <col min="12549" max="12552" width="21.42578125" style="446" customWidth="1"/>
    <col min="12553" max="12553" width="16.7109375" style="446" customWidth="1"/>
    <col min="12554" max="12554" width="12.5703125" style="446"/>
    <col min="12555" max="12555" width="16.7109375" style="446" customWidth="1"/>
    <col min="12556" max="12556" width="22.85546875" style="446" customWidth="1"/>
    <col min="12557" max="12800" width="12.5703125" style="446"/>
    <col min="12801" max="12801" width="5" style="446" customWidth="1"/>
    <col min="12802" max="12802" width="2" style="446" customWidth="1"/>
    <col min="12803" max="12803" width="57.140625" style="446" customWidth="1"/>
    <col min="12804" max="12804" width="20.140625" style="446" customWidth="1"/>
    <col min="12805" max="12808" width="21.42578125" style="446" customWidth="1"/>
    <col min="12809" max="12809" width="16.7109375" style="446" customWidth="1"/>
    <col min="12810" max="12810" width="12.5703125" style="446"/>
    <col min="12811" max="12811" width="16.7109375" style="446" customWidth="1"/>
    <col min="12812" max="12812" width="22.85546875" style="446" customWidth="1"/>
    <col min="12813" max="13056" width="12.5703125" style="446"/>
    <col min="13057" max="13057" width="5" style="446" customWidth="1"/>
    <col min="13058" max="13058" width="2" style="446" customWidth="1"/>
    <col min="13059" max="13059" width="57.140625" style="446" customWidth="1"/>
    <col min="13060" max="13060" width="20.140625" style="446" customWidth="1"/>
    <col min="13061" max="13064" width="21.42578125" style="446" customWidth="1"/>
    <col min="13065" max="13065" width="16.7109375" style="446" customWidth="1"/>
    <col min="13066" max="13066" width="12.5703125" style="446"/>
    <col min="13067" max="13067" width="16.7109375" style="446" customWidth="1"/>
    <col min="13068" max="13068" width="22.85546875" style="446" customWidth="1"/>
    <col min="13069" max="13312" width="12.5703125" style="446"/>
    <col min="13313" max="13313" width="5" style="446" customWidth="1"/>
    <col min="13314" max="13314" width="2" style="446" customWidth="1"/>
    <col min="13315" max="13315" width="57.140625" style="446" customWidth="1"/>
    <col min="13316" max="13316" width="20.140625" style="446" customWidth="1"/>
    <col min="13317" max="13320" width="21.42578125" style="446" customWidth="1"/>
    <col min="13321" max="13321" width="16.7109375" style="446" customWidth="1"/>
    <col min="13322" max="13322" width="12.5703125" style="446"/>
    <col min="13323" max="13323" width="16.7109375" style="446" customWidth="1"/>
    <col min="13324" max="13324" width="22.85546875" style="446" customWidth="1"/>
    <col min="13325" max="13568" width="12.5703125" style="446"/>
    <col min="13569" max="13569" width="5" style="446" customWidth="1"/>
    <col min="13570" max="13570" width="2" style="446" customWidth="1"/>
    <col min="13571" max="13571" width="57.140625" style="446" customWidth="1"/>
    <col min="13572" max="13572" width="20.140625" style="446" customWidth="1"/>
    <col min="13573" max="13576" width="21.42578125" style="446" customWidth="1"/>
    <col min="13577" max="13577" width="16.7109375" style="446" customWidth="1"/>
    <col min="13578" max="13578" width="12.5703125" style="446"/>
    <col min="13579" max="13579" width="16.7109375" style="446" customWidth="1"/>
    <col min="13580" max="13580" width="22.85546875" style="446" customWidth="1"/>
    <col min="13581" max="13824" width="12.5703125" style="446"/>
    <col min="13825" max="13825" width="5" style="446" customWidth="1"/>
    <col min="13826" max="13826" width="2" style="446" customWidth="1"/>
    <col min="13827" max="13827" width="57.140625" style="446" customWidth="1"/>
    <col min="13828" max="13828" width="20.140625" style="446" customWidth="1"/>
    <col min="13829" max="13832" width="21.42578125" style="446" customWidth="1"/>
    <col min="13833" max="13833" width="16.7109375" style="446" customWidth="1"/>
    <col min="13834" max="13834" width="12.5703125" style="446"/>
    <col min="13835" max="13835" width="16.7109375" style="446" customWidth="1"/>
    <col min="13836" max="13836" width="22.85546875" style="446" customWidth="1"/>
    <col min="13837" max="14080" width="12.5703125" style="446"/>
    <col min="14081" max="14081" width="5" style="446" customWidth="1"/>
    <col min="14082" max="14082" width="2" style="446" customWidth="1"/>
    <col min="14083" max="14083" width="57.140625" style="446" customWidth="1"/>
    <col min="14084" max="14084" width="20.140625" style="446" customWidth="1"/>
    <col min="14085" max="14088" width="21.42578125" style="446" customWidth="1"/>
    <col min="14089" max="14089" width="16.7109375" style="446" customWidth="1"/>
    <col min="14090" max="14090" width="12.5703125" style="446"/>
    <col min="14091" max="14091" width="16.7109375" style="446" customWidth="1"/>
    <col min="14092" max="14092" width="22.85546875" style="446" customWidth="1"/>
    <col min="14093" max="14336" width="12.5703125" style="446"/>
    <col min="14337" max="14337" width="5" style="446" customWidth="1"/>
    <col min="14338" max="14338" width="2" style="446" customWidth="1"/>
    <col min="14339" max="14339" width="57.140625" style="446" customWidth="1"/>
    <col min="14340" max="14340" width="20.140625" style="446" customWidth="1"/>
    <col min="14341" max="14344" width="21.42578125" style="446" customWidth="1"/>
    <col min="14345" max="14345" width="16.7109375" style="446" customWidth="1"/>
    <col min="14346" max="14346" width="12.5703125" style="446"/>
    <col min="14347" max="14347" width="16.7109375" style="446" customWidth="1"/>
    <col min="14348" max="14348" width="22.85546875" style="446" customWidth="1"/>
    <col min="14349" max="14592" width="12.5703125" style="446"/>
    <col min="14593" max="14593" width="5" style="446" customWidth="1"/>
    <col min="14594" max="14594" width="2" style="446" customWidth="1"/>
    <col min="14595" max="14595" width="57.140625" style="446" customWidth="1"/>
    <col min="14596" max="14596" width="20.140625" style="446" customWidth="1"/>
    <col min="14597" max="14600" width="21.42578125" style="446" customWidth="1"/>
    <col min="14601" max="14601" width="16.7109375" style="446" customWidth="1"/>
    <col min="14602" max="14602" width="12.5703125" style="446"/>
    <col min="14603" max="14603" width="16.7109375" style="446" customWidth="1"/>
    <col min="14604" max="14604" width="22.85546875" style="446" customWidth="1"/>
    <col min="14605" max="14848" width="12.5703125" style="446"/>
    <col min="14849" max="14849" width="5" style="446" customWidth="1"/>
    <col min="14850" max="14850" width="2" style="446" customWidth="1"/>
    <col min="14851" max="14851" width="57.140625" style="446" customWidth="1"/>
    <col min="14852" max="14852" width="20.140625" style="446" customWidth="1"/>
    <col min="14853" max="14856" width="21.42578125" style="446" customWidth="1"/>
    <col min="14857" max="14857" width="16.7109375" style="446" customWidth="1"/>
    <col min="14858" max="14858" width="12.5703125" style="446"/>
    <col min="14859" max="14859" width="16.7109375" style="446" customWidth="1"/>
    <col min="14860" max="14860" width="22.85546875" style="446" customWidth="1"/>
    <col min="14861" max="15104" width="12.5703125" style="446"/>
    <col min="15105" max="15105" width="5" style="446" customWidth="1"/>
    <col min="15106" max="15106" width="2" style="446" customWidth="1"/>
    <col min="15107" max="15107" width="57.140625" style="446" customWidth="1"/>
    <col min="15108" max="15108" width="20.140625" style="446" customWidth="1"/>
    <col min="15109" max="15112" width="21.42578125" style="446" customWidth="1"/>
    <col min="15113" max="15113" width="16.7109375" style="446" customWidth="1"/>
    <col min="15114" max="15114" width="12.5703125" style="446"/>
    <col min="15115" max="15115" width="16.7109375" style="446" customWidth="1"/>
    <col min="15116" max="15116" width="22.85546875" style="446" customWidth="1"/>
    <col min="15117" max="15360" width="12.5703125" style="446"/>
    <col min="15361" max="15361" width="5" style="446" customWidth="1"/>
    <col min="15362" max="15362" width="2" style="446" customWidth="1"/>
    <col min="15363" max="15363" width="57.140625" style="446" customWidth="1"/>
    <col min="15364" max="15364" width="20.140625" style="446" customWidth="1"/>
    <col min="15365" max="15368" width="21.42578125" style="446" customWidth="1"/>
    <col min="15369" max="15369" width="16.7109375" style="446" customWidth="1"/>
    <col min="15370" max="15370" width="12.5703125" style="446"/>
    <col min="15371" max="15371" width="16.7109375" style="446" customWidth="1"/>
    <col min="15372" max="15372" width="22.85546875" style="446" customWidth="1"/>
    <col min="15373" max="15616" width="12.5703125" style="446"/>
    <col min="15617" max="15617" width="5" style="446" customWidth="1"/>
    <col min="15618" max="15618" width="2" style="446" customWidth="1"/>
    <col min="15619" max="15619" width="57.140625" style="446" customWidth="1"/>
    <col min="15620" max="15620" width="20.140625" style="446" customWidth="1"/>
    <col min="15621" max="15624" width="21.42578125" style="446" customWidth="1"/>
    <col min="15625" max="15625" width="16.7109375" style="446" customWidth="1"/>
    <col min="15626" max="15626" width="12.5703125" style="446"/>
    <col min="15627" max="15627" width="16.7109375" style="446" customWidth="1"/>
    <col min="15628" max="15628" width="22.85546875" style="446" customWidth="1"/>
    <col min="15629" max="15872" width="12.5703125" style="446"/>
    <col min="15873" max="15873" width="5" style="446" customWidth="1"/>
    <col min="15874" max="15874" width="2" style="446" customWidth="1"/>
    <col min="15875" max="15875" width="57.140625" style="446" customWidth="1"/>
    <col min="15876" max="15876" width="20.140625" style="446" customWidth="1"/>
    <col min="15877" max="15880" width="21.42578125" style="446" customWidth="1"/>
    <col min="15881" max="15881" width="16.7109375" style="446" customWidth="1"/>
    <col min="15882" max="15882" width="12.5703125" style="446"/>
    <col min="15883" max="15883" width="16.7109375" style="446" customWidth="1"/>
    <col min="15884" max="15884" width="22.85546875" style="446" customWidth="1"/>
    <col min="15885" max="16128" width="12.5703125" style="446"/>
    <col min="16129" max="16129" width="5" style="446" customWidth="1"/>
    <col min="16130" max="16130" width="2" style="446" customWidth="1"/>
    <col min="16131" max="16131" width="57.140625" style="446" customWidth="1"/>
    <col min="16132" max="16132" width="20.140625" style="446" customWidth="1"/>
    <col min="16133" max="16136" width="21.42578125" style="446" customWidth="1"/>
    <col min="16137" max="16137" width="16.7109375" style="446" customWidth="1"/>
    <col min="16138" max="16138" width="12.5703125" style="446"/>
    <col min="16139" max="16139" width="16.7109375" style="446" customWidth="1"/>
    <col min="16140" max="16140" width="22.85546875" style="446" customWidth="1"/>
    <col min="16141" max="16384" width="12.5703125" style="446"/>
  </cols>
  <sheetData>
    <row r="1" spans="1:65" ht="15.75" customHeight="1">
      <c r="A1" s="1598" t="s">
        <v>599</v>
      </c>
      <c r="B1" s="1598"/>
      <c r="C1" s="1598"/>
      <c r="D1" s="444"/>
      <c r="E1" s="444"/>
      <c r="F1" s="444"/>
      <c r="G1" s="445"/>
      <c r="H1" s="445"/>
    </row>
    <row r="2" spans="1:65" ht="26.25" customHeight="1">
      <c r="A2" s="1599" t="s">
        <v>600</v>
      </c>
      <c r="B2" s="1599"/>
      <c r="C2" s="1599"/>
      <c r="D2" s="1599"/>
      <c r="E2" s="1599"/>
      <c r="F2" s="1599"/>
      <c r="G2" s="1599"/>
      <c r="H2" s="1599"/>
    </row>
    <row r="3" spans="1:65" ht="12" customHeight="1">
      <c r="A3" s="444"/>
      <c r="B3" s="444"/>
      <c r="C3" s="447"/>
      <c r="D3" s="448"/>
      <c r="E3" s="448"/>
      <c r="F3" s="448"/>
      <c r="G3" s="449"/>
      <c r="H3" s="449"/>
    </row>
    <row r="4" spans="1:65" ht="15" customHeight="1">
      <c r="A4" s="450"/>
      <c r="B4" s="450"/>
      <c r="C4" s="447"/>
      <c r="D4" s="448"/>
      <c r="E4" s="448"/>
      <c r="F4" s="448"/>
      <c r="G4" s="449"/>
      <c r="H4" s="451" t="s">
        <v>2</v>
      </c>
    </row>
    <row r="5" spans="1:65" ht="16.5" customHeight="1">
      <c r="A5" s="452"/>
      <c r="B5" s="445"/>
      <c r="C5" s="453"/>
      <c r="D5" s="1600" t="s">
        <v>563</v>
      </c>
      <c r="E5" s="1601"/>
      <c r="F5" s="1602"/>
      <c r="G5" s="1603" t="s">
        <v>564</v>
      </c>
      <c r="H5" s="1604"/>
    </row>
    <row r="6" spans="1:65" ht="15" customHeight="1">
      <c r="A6" s="454"/>
      <c r="B6" s="445"/>
      <c r="C6" s="455"/>
      <c r="D6" s="1605" t="s">
        <v>746</v>
      </c>
      <c r="E6" s="1606"/>
      <c r="F6" s="1607"/>
      <c r="G6" s="1586" t="s">
        <v>746</v>
      </c>
      <c r="H6" s="1588"/>
    </row>
    <row r="7" spans="1:65" ht="15.75">
      <c r="A7" s="454"/>
      <c r="B7" s="445"/>
      <c r="C7" s="456" t="s">
        <v>3</v>
      </c>
      <c r="D7" s="457"/>
      <c r="E7" s="458" t="s">
        <v>565</v>
      </c>
      <c r="F7" s="459"/>
      <c r="G7" s="460" t="s">
        <v>4</v>
      </c>
      <c r="H7" s="461" t="s">
        <v>4</v>
      </c>
    </row>
    <row r="8" spans="1:65" ht="14.25" customHeight="1">
      <c r="A8" s="454"/>
      <c r="B8" s="445"/>
      <c r="C8" s="462"/>
      <c r="D8" s="463"/>
      <c r="E8" s="464"/>
      <c r="F8" s="465" t="s">
        <v>565</v>
      </c>
      <c r="G8" s="466" t="s">
        <v>566</v>
      </c>
      <c r="H8" s="461" t="s">
        <v>567</v>
      </c>
    </row>
    <row r="9" spans="1:65" ht="14.25" customHeight="1">
      <c r="A9" s="454"/>
      <c r="B9" s="445"/>
      <c r="C9" s="467"/>
      <c r="D9" s="468" t="s">
        <v>568</v>
      </c>
      <c r="E9" s="469" t="s">
        <v>569</v>
      </c>
      <c r="F9" s="470" t="s">
        <v>570</v>
      </c>
      <c r="G9" s="466" t="s">
        <v>571</v>
      </c>
      <c r="H9" s="461" t="s">
        <v>572</v>
      </c>
    </row>
    <row r="10" spans="1:65" ht="14.25" customHeight="1">
      <c r="A10" s="471"/>
      <c r="B10" s="450"/>
      <c r="C10" s="472"/>
      <c r="D10" s="473"/>
      <c r="E10" s="474"/>
      <c r="F10" s="470" t="s">
        <v>573</v>
      </c>
      <c r="G10" s="475" t="s">
        <v>574</v>
      </c>
      <c r="H10" s="476"/>
    </row>
    <row r="11" spans="1:65" ht="9.9499999999999993" customHeight="1">
      <c r="A11" s="477"/>
      <c r="B11" s="478"/>
      <c r="C11" s="479" t="s">
        <v>439</v>
      </c>
      <c r="D11" s="480">
        <v>2</v>
      </c>
      <c r="E11" s="481">
        <v>3</v>
      </c>
      <c r="F11" s="481">
        <v>4</v>
      </c>
      <c r="G11" s="482">
        <v>5</v>
      </c>
      <c r="H11" s="483">
        <v>6</v>
      </c>
    </row>
    <row r="12" spans="1:65" ht="15.75" customHeight="1">
      <c r="A12" s="452"/>
      <c r="B12" s="484"/>
      <c r="C12" s="485" t="s">
        <v>4</v>
      </c>
      <c r="D12" s="765" t="s">
        <v>4</v>
      </c>
      <c r="E12" s="766" t="s">
        <v>124</v>
      </c>
      <c r="F12" s="767"/>
      <c r="G12" s="768" t="s">
        <v>4</v>
      </c>
      <c r="H12" s="769" t="s">
        <v>124</v>
      </c>
    </row>
    <row r="13" spans="1:65" ht="15.75">
      <c r="A13" s="1594" t="s">
        <v>40</v>
      </c>
      <c r="B13" s="1595"/>
      <c r="C13" s="1596"/>
      <c r="D13" s="844">
        <v>106625186.30000001</v>
      </c>
      <c r="E13" s="845">
        <v>664148.82999999996</v>
      </c>
      <c r="F13" s="845">
        <v>492351.02999999997</v>
      </c>
      <c r="G13" s="846">
        <v>664148.82999999996</v>
      </c>
      <c r="H13" s="847">
        <v>0</v>
      </c>
      <c r="K13" s="1151"/>
    </row>
    <row r="14" spans="1:65" s="486" customFormat="1" ht="24" customHeight="1">
      <c r="A14" s="770" t="s">
        <v>350</v>
      </c>
      <c r="B14" s="771" t="s">
        <v>47</v>
      </c>
      <c r="C14" s="772" t="s">
        <v>351</v>
      </c>
      <c r="D14" s="848">
        <v>49475910.500000022</v>
      </c>
      <c r="E14" s="849">
        <v>170540.79999999999</v>
      </c>
      <c r="F14" s="849">
        <v>0</v>
      </c>
      <c r="G14" s="850">
        <v>170540.79999999999</v>
      </c>
      <c r="H14" s="851">
        <v>0</v>
      </c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6"/>
      <c r="AM14" s="446"/>
      <c r="AN14" s="446"/>
      <c r="AO14" s="446"/>
      <c r="AP14" s="446"/>
      <c r="AQ14" s="446"/>
      <c r="AR14" s="446"/>
      <c r="AS14" s="446"/>
      <c r="AT14" s="446"/>
      <c r="AU14" s="446"/>
      <c r="AV14" s="446"/>
      <c r="AW14" s="446"/>
      <c r="AX14" s="446"/>
      <c r="AY14" s="446"/>
      <c r="AZ14" s="446"/>
      <c r="BA14" s="446"/>
      <c r="BB14" s="446"/>
      <c r="BC14" s="446"/>
      <c r="BD14" s="446"/>
      <c r="BE14" s="446"/>
      <c r="BF14" s="446"/>
      <c r="BG14" s="446"/>
      <c r="BH14" s="446"/>
      <c r="BI14" s="446"/>
      <c r="BJ14" s="446"/>
      <c r="BK14" s="446"/>
      <c r="BL14" s="446"/>
      <c r="BM14" s="446"/>
    </row>
    <row r="15" spans="1:65" s="486" customFormat="1" ht="24" hidden="1" customHeight="1">
      <c r="A15" s="770" t="s">
        <v>352</v>
      </c>
      <c r="B15" s="771" t="s">
        <v>47</v>
      </c>
      <c r="C15" s="772" t="s">
        <v>353</v>
      </c>
      <c r="D15" s="848">
        <v>0</v>
      </c>
      <c r="E15" s="849">
        <v>0</v>
      </c>
      <c r="F15" s="849">
        <v>0</v>
      </c>
      <c r="G15" s="852">
        <v>0</v>
      </c>
      <c r="H15" s="851">
        <v>0</v>
      </c>
      <c r="I15" s="446"/>
      <c r="J15" s="446"/>
      <c r="K15" s="927"/>
      <c r="L15" s="446"/>
      <c r="M15" s="446"/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6"/>
      <c r="AM15" s="446"/>
      <c r="AN15" s="446"/>
      <c r="AO15" s="446"/>
      <c r="AP15" s="446"/>
      <c r="AQ15" s="446"/>
      <c r="AR15" s="446"/>
      <c r="AS15" s="446"/>
      <c r="AT15" s="446"/>
      <c r="AU15" s="446"/>
      <c r="AV15" s="446"/>
      <c r="AW15" s="446"/>
      <c r="AX15" s="446"/>
      <c r="AY15" s="446"/>
      <c r="AZ15" s="446"/>
      <c r="BA15" s="446"/>
      <c r="BB15" s="446"/>
      <c r="BC15" s="446"/>
      <c r="BD15" s="446"/>
      <c r="BE15" s="446"/>
      <c r="BF15" s="446"/>
      <c r="BG15" s="446"/>
      <c r="BH15" s="446"/>
      <c r="BI15" s="446"/>
      <c r="BJ15" s="446"/>
      <c r="BK15" s="446"/>
      <c r="BL15" s="446"/>
      <c r="BM15" s="446"/>
    </row>
    <row r="16" spans="1:65" s="486" customFormat="1" ht="24" customHeight="1">
      <c r="A16" s="770" t="s">
        <v>354</v>
      </c>
      <c r="B16" s="771" t="s">
        <v>47</v>
      </c>
      <c r="C16" s="772" t="s">
        <v>355</v>
      </c>
      <c r="D16" s="848">
        <v>406216.85999999993</v>
      </c>
      <c r="E16" s="849">
        <v>0</v>
      </c>
      <c r="F16" s="849">
        <v>0</v>
      </c>
      <c r="G16" s="852">
        <v>0</v>
      </c>
      <c r="H16" s="851">
        <v>0</v>
      </c>
      <c r="I16" s="446"/>
      <c r="J16" s="446"/>
      <c r="K16" s="927"/>
      <c r="L16" s="446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446"/>
      <c r="AH16" s="446"/>
      <c r="AI16" s="446"/>
      <c r="AJ16" s="446"/>
      <c r="AK16" s="446"/>
      <c r="AL16" s="446"/>
      <c r="AM16" s="446"/>
      <c r="AN16" s="446"/>
      <c r="AO16" s="446"/>
      <c r="AP16" s="446"/>
      <c r="AQ16" s="446"/>
      <c r="AR16" s="446"/>
      <c r="AS16" s="446"/>
      <c r="AT16" s="446"/>
      <c r="AU16" s="446"/>
      <c r="AV16" s="446"/>
      <c r="AW16" s="446"/>
      <c r="AX16" s="446"/>
      <c r="AY16" s="446"/>
      <c r="AZ16" s="446"/>
      <c r="BA16" s="446"/>
      <c r="BB16" s="446"/>
      <c r="BC16" s="446"/>
      <c r="BD16" s="446"/>
      <c r="BE16" s="446"/>
      <c r="BF16" s="446"/>
      <c r="BG16" s="446"/>
      <c r="BH16" s="446"/>
      <c r="BI16" s="446"/>
      <c r="BJ16" s="446"/>
      <c r="BK16" s="446"/>
      <c r="BL16" s="446"/>
      <c r="BM16" s="446"/>
    </row>
    <row r="17" spans="1:65" s="928" customFormat="1" ht="37.5" hidden="1" customHeight="1">
      <c r="A17" s="920" t="s">
        <v>360</v>
      </c>
      <c r="B17" s="916" t="s">
        <v>47</v>
      </c>
      <c r="C17" s="918" t="s">
        <v>728</v>
      </c>
      <c r="D17" s="848">
        <v>0</v>
      </c>
      <c r="E17" s="849">
        <v>0</v>
      </c>
      <c r="F17" s="849">
        <v>0</v>
      </c>
      <c r="G17" s="852">
        <v>0</v>
      </c>
      <c r="H17" s="851">
        <v>0</v>
      </c>
      <c r="I17" s="927"/>
      <c r="J17" s="927"/>
      <c r="K17" s="927"/>
      <c r="L17" s="927"/>
      <c r="M17" s="927"/>
      <c r="N17" s="927"/>
      <c r="O17" s="927"/>
      <c r="P17" s="927"/>
      <c r="Q17" s="927"/>
      <c r="R17" s="927"/>
      <c r="S17" s="927"/>
      <c r="T17" s="927"/>
      <c r="U17" s="927"/>
      <c r="V17" s="927"/>
      <c r="W17" s="927"/>
      <c r="X17" s="927"/>
      <c r="Y17" s="927"/>
      <c r="Z17" s="927"/>
      <c r="AA17" s="927"/>
      <c r="AB17" s="927"/>
      <c r="AC17" s="927"/>
      <c r="AD17" s="927"/>
      <c r="AE17" s="927"/>
      <c r="AF17" s="927"/>
      <c r="AG17" s="927"/>
      <c r="AH17" s="927"/>
      <c r="AI17" s="927"/>
      <c r="AJ17" s="927"/>
      <c r="AK17" s="927"/>
      <c r="AL17" s="927"/>
      <c r="AM17" s="927"/>
      <c r="AN17" s="927"/>
      <c r="AO17" s="927"/>
      <c r="AP17" s="927"/>
      <c r="AQ17" s="927"/>
      <c r="AR17" s="927"/>
      <c r="AS17" s="927"/>
      <c r="AT17" s="927"/>
      <c r="AU17" s="927"/>
      <c r="AV17" s="927"/>
      <c r="AW17" s="927"/>
      <c r="AX17" s="927"/>
      <c r="AY17" s="927"/>
      <c r="AZ17" s="927"/>
      <c r="BA17" s="927"/>
      <c r="BB17" s="927"/>
      <c r="BC17" s="927"/>
      <c r="BD17" s="927"/>
      <c r="BE17" s="927"/>
      <c r="BF17" s="927"/>
      <c r="BG17" s="927"/>
      <c r="BH17" s="927"/>
      <c r="BI17" s="927"/>
      <c r="BJ17" s="927"/>
      <c r="BK17" s="927"/>
      <c r="BL17" s="927"/>
      <c r="BM17" s="927"/>
    </row>
    <row r="18" spans="1:65" s="486" customFormat="1" ht="24" customHeight="1">
      <c r="A18" s="770" t="s">
        <v>363</v>
      </c>
      <c r="B18" s="771" t="s">
        <v>47</v>
      </c>
      <c r="C18" s="772" t="s">
        <v>364</v>
      </c>
      <c r="D18" s="848">
        <v>554229.02999999991</v>
      </c>
      <c r="E18" s="849">
        <v>0</v>
      </c>
      <c r="F18" s="849">
        <v>0</v>
      </c>
      <c r="G18" s="852">
        <v>0</v>
      </c>
      <c r="H18" s="851">
        <v>0</v>
      </c>
      <c r="I18" s="446"/>
      <c r="J18" s="446"/>
      <c r="K18" s="927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6"/>
      <c r="AA18" s="446"/>
      <c r="AB18" s="446"/>
      <c r="AC18" s="446"/>
      <c r="AD18" s="446"/>
      <c r="AE18" s="446"/>
      <c r="AF18" s="446"/>
      <c r="AG18" s="446"/>
      <c r="AH18" s="446"/>
      <c r="AI18" s="446"/>
      <c r="AJ18" s="446"/>
      <c r="AK18" s="446"/>
      <c r="AL18" s="446"/>
      <c r="AM18" s="446"/>
      <c r="AN18" s="446"/>
      <c r="AO18" s="446"/>
      <c r="AP18" s="446"/>
      <c r="AQ18" s="446"/>
      <c r="AR18" s="446"/>
      <c r="AS18" s="446"/>
      <c r="AT18" s="446"/>
      <c r="AU18" s="446"/>
      <c r="AV18" s="446"/>
      <c r="AW18" s="446"/>
      <c r="AX18" s="446"/>
      <c r="AY18" s="446"/>
      <c r="AZ18" s="446"/>
      <c r="BA18" s="446"/>
      <c r="BB18" s="446"/>
      <c r="BC18" s="446"/>
      <c r="BD18" s="446"/>
      <c r="BE18" s="446"/>
      <c r="BF18" s="446"/>
      <c r="BG18" s="446"/>
      <c r="BH18" s="446"/>
      <c r="BI18" s="446"/>
      <c r="BJ18" s="446"/>
      <c r="BK18" s="446"/>
      <c r="BL18" s="446"/>
      <c r="BM18" s="446"/>
    </row>
    <row r="19" spans="1:65" s="486" customFormat="1" ht="24" customHeight="1">
      <c r="A19" s="770" t="s">
        <v>367</v>
      </c>
      <c r="B19" s="771" t="s">
        <v>47</v>
      </c>
      <c r="C19" s="772" t="s">
        <v>368</v>
      </c>
      <c r="D19" s="848">
        <v>6792473.0700000003</v>
      </c>
      <c r="E19" s="849">
        <v>0</v>
      </c>
      <c r="F19" s="849">
        <v>0</v>
      </c>
      <c r="G19" s="852">
        <v>0</v>
      </c>
      <c r="H19" s="851">
        <v>0</v>
      </c>
      <c r="I19" s="446"/>
      <c r="J19" s="446"/>
      <c r="K19" s="927"/>
      <c r="L19" s="446"/>
      <c r="M19" s="446"/>
      <c r="N19" s="446"/>
      <c r="O19" s="446"/>
      <c r="P19" s="446"/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446"/>
      <c r="AB19" s="446"/>
      <c r="AC19" s="446"/>
      <c r="AD19" s="446"/>
      <c r="AE19" s="446"/>
      <c r="AF19" s="446"/>
      <c r="AG19" s="446"/>
      <c r="AH19" s="446"/>
      <c r="AI19" s="446"/>
      <c r="AJ19" s="446"/>
      <c r="AK19" s="446"/>
      <c r="AL19" s="446"/>
      <c r="AM19" s="446"/>
      <c r="AN19" s="446"/>
      <c r="AO19" s="446"/>
      <c r="AP19" s="446"/>
      <c r="AQ19" s="446"/>
      <c r="AR19" s="446"/>
      <c r="AS19" s="446"/>
      <c r="AT19" s="446"/>
      <c r="AU19" s="446"/>
      <c r="AV19" s="446"/>
      <c r="AW19" s="446"/>
      <c r="AX19" s="446"/>
      <c r="AY19" s="446"/>
      <c r="AZ19" s="446"/>
      <c r="BA19" s="446"/>
      <c r="BB19" s="446"/>
      <c r="BC19" s="446"/>
      <c r="BD19" s="446"/>
      <c r="BE19" s="446"/>
      <c r="BF19" s="446"/>
      <c r="BG19" s="446"/>
      <c r="BH19" s="446"/>
      <c r="BI19" s="446"/>
      <c r="BJ19" s="446"/>
      <c r="BK19" s="446"/>
      <c r="BL19" s="446"/>
      <c r="BM19" s="446"/>
    </row>
    <row r="20" spans="1:65" s="488" customFormat="1" ht="24" hidden="1" customHeight="1">
      <c r="A20" s="773" t="s">
        <v>369</v>
      </c>
      <c r="B20" s="774" t="s">
        <v>47</v>
      </c>
      <c r="C20" s="775" t="s">
        <v>132</v>
      </c>
      <c r="D20" s="848">
        <v>0</v>
      </c>
      <c r="E20" s="849">
        <v>0</v>
      </c>
      <c r="F20" s="849">
        <v>0</v>
      </c>
      <c r="G20" s="853">
        <v>0</v>
      </c>
      <c r="H20" s="851">
        <v>0</v>
      </c>
      <c r="I20" s="487"/>
      <c r="J20" s="487"/>
      <c r="K20" s="92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  <c r="W20" s="487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487"/>
      <c r="AL20" s="487"/>
      <c r="AM20" s="487"/>
      <c r="AN20" s="487"/>
      <c r="AO20" s="487"/>
      <c r="AP20" s="487"/>
      <c r="AQ20" s="487"/>
      <c r="AR20" s="487"/>
      <c r="AS20" s="487"/>
      <c r="AT20" s="487"/>
      <c r="AU20" s="487"/>
      <c r="AV20" s="487"/>
      <c r="AW20" s="487"/>
      <c r="AX20" s="487"/>
      <c r="AY20" s="487"/>
      <c r="AZ20" s="487"/>
      <c r="BA20" s="487"/>
      <c r="BB20" s="487"/>
      <c r="BC20" s="487"/>
      <c r="BD20" s="487"/>
      <c r="BE20" s="487"/>
      <c r="BF20" s="487"/>
      <c r="BG20" s="487"/>
      <c r="BH20" s="487"/>
      <c r="BI20" s="487"/>
      <c r="BJ20" s="487"/>
      <c r="BK20" s="487"/>
      <c r="BL20" s="487"/>
      <c r="BM20" s="487"/>
    </row>
    <row r="21" spans="1:65" s="488" customFormat="1" ht="24" customHeight="1">
      <c r="A21" s="773" t="s">
        <v>370</v>
      </c>
      <c r="B21" s="776" t="s">
        <v>47</v>
      </c>
      <c r="C21" s="775" t="s">
        <v>371</v>
      </c>
      <c r="D21" s="848">
        <v>5076529.01</v>
      </c>
      <c r="E21" s="849">
        <v>490837.55</v>
      </c>
      <c r="F21" s="849">
        <v>490837.55</v>
      </c>
      <c r="G21" s="853">
        <v>490837.55</v>
      </c>
      <c r="H21" s="851">
        <v>0</v>
      </c>
      <c r="I21" s="487"/>
      <c r="J21" s="487"/>
      <c r="K21" s="927"/>
      <c r="L21" s="487"/>
      <c r="M21" s="487"/>
      <c r="N21" s="487"/>
      <c r="O21" s="487"/>
      <c r="P21" s="487"/>
      <c r="Q21" s="487"/>
      <c r="R21" s="487"/>
      <c r="S21" s="487"/>
      <c r="T21" s="487"/>
      <c r="U21" s="487"/>
      <c r="V21" s="487"/>
      <c r="W21" s="487"/>
      <c r="X21" s="487"/>
      <c r="Y21" s="487"/>
      <c r="Z21" s="487"/>
      <c r="AA21" s="487"/>
      <c r="AB21" s="487"/>
      <c r="AC21" s="487"/>
      <c r="AD21" s="487"/>
      <c r="AE21" s="487"/>
      <c r="AF21" s="487"/>
      <c r="AG21" s="487"/>
      <c r="AH21" s="487"/>
      <c r="AI21" s="487"/>
      <c r="AJ21" s="487"/>
      <c r="AK21" s="487"/>
      <c r="AL21" s="487"/>
      <c r="AM21" s="487"/>
      <c r="AN21" s="487"/>
      <c r="AO21" s="487"/>
      <c r="AP21" s="487"/>
      <c r="AQ21" s="487"/>
      <c r="AR21" s="487"/>
      <c r="AS21" s="487"/>
      <c r="AT21" s="487"/>
      <c r="AU21" s="487"/>
      <c r="AV21" s="487"/>
      <c r="AW21" s="487"/>
      <c r="AX21" s="487"/>
      <c r="AY21" s="487"/>
      <c r="AZ21" s="487"/>
      <c r="BA21" s="487"/>
      <c r="BB21" s="487"/>
      <c r="BC21" s="487"/>
      <c r="BD21" s="487"/>
      <c r="BE21" s="487"/>
      <c r="BF21" s="487"/>
      <c r="BG21" s="487"/>
      <c r="BH21" s="487"/>
      <c r="BI21" s="487"/>
      <c r="BJ21" s="487"/>
      <c r="BK21" s="487"/>
      <c r="BL21" s="487"/>
      <c r="BM21" s="487"/>
    </row>
    <row r="22" spans="1:65" s="488" customFormat="1" ht="24" customHeight="1">
      <c r="A22" s="773" t="s">
        <v>372</v>
      </c>
      <c r="B22" s="776" t="s">
        <v>47</v>
      </c>
      <c r="C22" s="775" t="s">
        <v>373</v>
      </c>
      <c r="D22" s="848">
        <v>564928.97999999986</v>
      </c>
      <c r="E22" s="849">
        <v>0</v>
      </c>
      <c r="F22" s="849">
        <v>0</v>
      </c>
      <c r="G22" s="853">
        <v>0</v>
      </c>
      <c r="H22" s="851">
        <v>0</v>
      </c>
      <c r="I22" s="487"/>
      <c r="J22" s="487"/>
      <c r="K22" s="927"/>
      <c r="L22" s="487"/>
      <c r="M22" s="487"/>
      <c r="N22" s="487"/>
      <c r="O22" s="487"/>
      <c r="P22" s="487"/>
      <c r="Q22" s="487"/>
      <c r="R22" s="487"/>
      <c r="S22" s="487"/>
      <c r="T22" s="487"/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7"/>
      <c r="AI22" s="487"/>
      <c r="AJ22" s="487"/>
      <c r="AK22" s="487"/>
      <c r="AL22" s="487"/>
      <c r="AM22" s="487"/>
      <c r="AN22" s="487"/>
      <c r="AO22" s="487"/>
      <c r="AP22" s="487"/>
      <c r="AQ22" s="487"/>
      <c r="AR22" s="487"/>
      <c r="AS22" s="487"/>
      <c r="AT22" s="487"/>
      <c r="AU22" s="487"/>
      <c r="AV22" s="487"/>
      <c r="AW22" s="487"/>
      <c r="AX22" s="487"/>
      <c r="AY22" s="487"/>
      <c r="AZ22" s="487"/>
      <c r="BA22" s="487"/>
      <c r="BB22" s="487"/>
      <c r="BC22" s="487"/>
      <c r="BD22" s="487"/>
      <c r="BE22" s="487"/>
      <c r="BF22" s="487"/>
      <c r="BG22" s="487"/>
      <c r="BH22" s="487"/>
      <c r="BI22" s="487"/>
      <c r="BJ22" s="487"/>
      <c r="BK22" s="487"/>
      <c r="BL22" s="487"/>
      <c r="BM22" s="487"/>
    </row>
    <row r="23" spans="1:65" s="487" customFormat="1" ht="24" hidden="1" customHeight="1">
      <c r="A23" s="773" t="s">
        <v>374</v>
      </c>
      <c r="B23" s="776" t="s">
        <v>47</v>
      </c>
      <c r="C23" s="775" t="s">
        <v>375</v>
      </c>
      <c r="D23" s="848">
        <v>0</v>
      </c>
      <c r="E23" s="849">
        <v>0</v>
      </c>
      <c r="F23" s="849">
        <v>0</v>
      </c>
      <c r="G23" s="853">
        <v>0</v>
      </c>
      <c r="H23" s="851">
        <v>0</v>
      </c>
      <c r="K23" s="927"/>
    </row>
    <row r="24" spans="1:65" s="488" customFormat="1" ht="24" customHeight="1">
      <c r="A24" s="773" t="s">
        <v>377</v>
      </c>
      <c r="B24" s="776" t="s">
        <v>47</v>
      </c>
      <c r="C24" s="775" t="s">
        <v>83</v>
      </c>
      <c r="D24" s="848">
        <v>16489065.060000004</v>
      </c>
      <c r="E24" s="849">
        <v>2410.48</v>
      </c>
      <c r="F24" s="849">
        <v>1513.48</v>
      </c>
      <c r="G24" s="853">
        <v>2410.48</v>
      </c>
      <c r="H24" s="851">
        <v>0</v>
      </c>
      <c r="I24" s="487"/>
      <c r="J24" s="487"/>
      <c r="K24" s="927"/>
      <c r="L24" s="487"/>
      <c r="M24" s="487"/>
      <c r="N24" s="487"/>
      <c r="O24" s="487"/>
      <c r="P24" s="487"/>
      <c r="Q24" s="487"/>
      <c r="R24" s="487"/>
      <c r="S24" s="487"/>
      <c r="T24" s="487"/>
      <c r="U24" s="487"/>
      <c r="V24" s="487"/>
      <c r="W24" s="487"/>
      <c r="X24" s="487"/>
      <c r="Y24" s="487"/>
      <c r="Z24" s="487"/>
      <c r="AA24" s="487"/>
      <c r="AB24" s="487"/>
      <c r="AC24" s="487"/>
      <c r="AD24" s="487"/>
      <c r="AE24" s="487"/>
      <c r="AF24" s="487"/>
      <c r="AG24" s="487"/>
      <c r="AH24" s="487"/>
      <c r="AI24" s="487"/>
      <c r="AJ24" s="487"/>
      <c r="AK24" s="487"/>
      <c r="AL24" s="487"/>
      <c r="AM24" s="487"/>
      <c r="AN24" s="487"/>
      <c r="AO24" s="487"/>
      <c r="AP24" s="487"/>
      <c r="AQ24" s="487"/>
      <c r="AR24" s="487"/>
      <c r="AS24" s="487"/>
      <c r="AT24" s="487"/>
      <c r="AU24" s="487"/>
      <c r="AV24" s="487"/>
      <c r="AW24" s="487"/>
      <c r="AX24" s="487"/>
      <c r="AY24" s="487"/>
      <c r="AZ24" s="487"/>
      <c r="BA24" s="487"/>
      <c r="BB24" s="487"/>
      <c r="BC24" s="487"/>
      <c r="BD24" s="487"/>
      <c r="BE24" s="487"/>
      <c r="BF24" s="487"/>
      <c r="BG24" s="487"/>
      <c r="BH24" s="487"/>
      <c r="BI24" s="487"/>
      <c r="BJ24" s="487"/>
      <c r="BK24" s="487"/>
      <c r="BL24" s="487"/>
      <c r="BM24" s="487"/>
    </row>
    <row r="25" spans="1:65" s="489" customFormat="1" ht="24" customHeight="1">
      <c r="A25" s="773" t="s">
        <v>383</v>
      </c>
      <c r="B25" s="776" t="s">
        <v>47</v>
      </c>
      <c r="C25" s="775" t="s">
        <v>113</v>
      </c>
      <c r="D25" s="848">
        <v>20042.87</v>
      </c>
      <c r="E25" s="849">
        <v>0</v>
      </c>
      <c r="F25" s="849">
        <v>0</v>
      </c>
      <c r="G25" s="853">
        <v>0</v>
      </c>
      <c r="H25" s="851">
        <v>0</v>
      </c>
      <c r="I25" s="487"/>
      <c r="J25" s="487"/>
      <c r="K25" s="92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  <c r="AL25" s="487"/>
      <c r="AM25" s="487"/>
      <c r="AN25" s="487"/>
      <c r="AO25" s="487"/>
      <c r="AP25" s="487"/>
      <c r="AQ25" s="487"/>
      <c r="AR25" s="487"/>
      <c r="AS25" s="487"/>
      <c r="AT25" s="487"/>
      <c r="AU25" s="487"/>
      <c r="AV25" s="487"/>
      <c r="AW25" s="487"/>
      <c r="AX25" s="487"/>
      <c r="AY25" s="487"/>
      <c r="AZ25" s="487"/>
      <c r="BA25" s="487"/>
      <c r="BB25" s="487"/>
      <c r="BC25" s="487"/>
      <c r="BD25" s="487"/>
      <c r="BE25" s="487"/>
      <c r="BF25" s="487"/>
      <c r="BG25" s="487"/>
      <c r="BH25" s="487"/>
      <c r="BI25" s="487"/>
      <c r="BJ25" s="487"/>
      <c r="BK25" s="487"/>
      <c r="BL25" s="487"/>
      <c r="BM25" s="487"/>
    </row>
    <row r="26" spans="1:65" s="490" customFormat="1" ht="24" customHeight="1">
      <c r="A26" s="773" t="s">
        <v>387</v>
      </c>
      <c r="B26" s="776" t="s">
        <v>47</v>
      </c>
      <c r="C26" s="775" t="s">
        <v>580</v>
      </c>
      <c r="D26" s="848">
        <v>7284258.1199999955</v>
      </c>
      <c r="E26" s="849">
        <v>0</v>
      </c>
      <c r="F26" s="849">
        <v>0</v>
      </c>
      <c r="G26" s="853">
        <v>0</v>
      </c>
      <c r="H26" s="851">
        <v>0</v>
      </c>
      <c r="I26" s="487"/>
      <c r="J26" s="487"/>
      <c r="K26" s="92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  <c r="AL26" s="487"/>
      <c r="AM26" s="487"/>
      <c r="AN26" s="487"/>
      <c r="AO26" s="487"/>
      <c r="AP26" s="487"/>
      <c r="AQ26" s="487"/>
      <c r="AR26" s="487"/>
      <c r="AS26" s="487"/>
      <c r="AT26" s="487"/>
      <c r="AU26" s="487"/>
      <c r="AV26" s="487"/>
      <c r="AW26" s="487"/>
      <c r="AX26" s="487"/>
      <c r="AY26" s="487"/>
      <c r="AZ26" s="487"/>
      <c r="BA26" s="487"/>
      <c r="BB26" s="487"/>
      <c r="BC26" s="487"/>
      <c r="BD26" s="487"/>
      <c r="BE26" s="487"/>
      <c r="BF26" s="487"/>
      <c r="BG26" s="487"/>
      <c r="BH26" s="487"/>
      <c r="BI26" s="487"/>
      <c r="BJ26" s="487"/>
      <c r="BK26" s="487"/>
      <c r="BL26" s="487"/>
      <c r="BM26" s="487"/>
    </row>
    <row r="27" spans="1:65" s="491" customFormat="1" ht="24" hidden="1" customHeight="1">
      <c r="A27" s="770" t="s">
        <v>400</v>
      </c>
      <c r="B27" s="771" t="s">
        <v>47</v>
      </c>
      <c r="C27" s="772" t="s">
        <v>401</v>
      </c>
      <c r="D27" s="848">
        <v>0</v>
      </c>
      <c r="E27" s="849">
        <v>0</v>
      </c>
      <c r="F27" s="849">
        <v>0</v>
      </c>
      <c r="G27" s="852">
        <v>0</v>
      </c>
      <c r="H27" s="851">
        <v>0</v>
      </c>
      <c r="I27" s="446"/>
      <c r="J27" s="446"/>
      <c r="K27" s="927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6"/>
      <c r="Y27" s="446"/>
      <c r="Z27" s="446"/>
      <c r="AA27" s="446"/>
      <c r="AB27" s="446"/>
      <c r="AC27" s="446"/>
      <c r="AD27" s="446"/>
      <c r="AE27" s="446"/>
      <c r="AF27" s="446"/>
      <c r="AG27" s="446"/>
      <c r="AH27" s="446"/>
      <c r="AI27" s="446"/>
      <c r="AJ27" s="446"/>
      <c r="AK27" s="446"/>
      <c r="AL27" s="446"/>
      <c r="AM27" s="446"/>
      <c r="AN27" s="446"/>
      <c r="AO27" s="446"/>
      <c r="AP27" s="446"/>
      <c r="AQ27" s="446"/>
      <c r="AR27" s="446"/>
      <c r="AS27" s="446"/>
      <c r="AT27" s="446"/>
      <c r="AU27" s="446"/>
      <c r="AV27" s="446"/>
      <c r="AW27" s="446"/>
      <c r="AX27" s="446"/>
      <c r="AY27" s="446"/>
      <c r="AZ27" s="446"/>
      <c r="BA27" s="446"/>
      <c r="BB27" s="446"/>
      <c r="BC27" s="446"/>
      <c r="BD27" s="446"/>
      <c r="BE27" s="446"/>
      <c r="BF27" s="446"/>
      <c r="BG27" s="446"/>
      <c r="BH27" s="446"/>
      <c r="BI27" s="446"/>
      <c r="BJ27" s="446"/>
      <c r="BK27" s="446"/>
      <c r="BL27" s="446"/>
      <c r="BM27" s="446"/>
    </row>
    <row r="28" spans="1:65" s="491" customFormat="1" ht="24" customHeight="1">
      <c r="A28" s="770" t="s">
        <v>402</v>
      </c>
      <c r="B28" s="771" t="s">
        <v>47</v>
      </c>
      <c r="C28" s="772" t="s">
        <v>115</v>
      </c>
      <c r="D28" s="848">
        <v>2026056.04</v>
      </c>
      <c r="E28" s="849">
        <v>0</v>
      </c>
      <c r="F28" s="849">
        <v>0</v>
      </c>
      <c r="G28" s="852">
        <v>0</v>
      </c>
      <c r="H28" s="851">
        <v>0</v>
      </c>
      <c r="I28" s="446"/>
      <c r="J28" s="446"/>
      <c r="K28" s="927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6"/>
      <c r="AF28" s="446"/>
      <c r="AG28" s="446"/>
      <c r="AH28" s="446"/>
      <c r="AI28" s="446"/>
      <c r="AJ28" s="446"/>
      <c r="AK28" s="446"/>
      <c r="AL28" s="446"/>
      <c r="AM28" s="446"/>
      <c r="AN28" s="446"/>
      <c r="AO28" s="446"/>
      <c r="AP28" s="446"/>
      <c r="AQ28" s="446"/>
      <c r="AR28" s="446"/>
      <c r="AS28" s="446"/>
      <c r="AT28" s="446"/>
      <c r="AU28" s="446"/>
      <c r="AV28" s="446"/>
      <c r="AW28" s="446"/>
      <c r="AX28" s="446"/>
      <c r="AY28" s="446"/>
      <c r="AZ28" s="446"/>
      <c r="BA28" s="446"/>
      <c r="BB28" s="446"/>
      <c r="BC28" s="446"/>
      <c r="BD28" s="446"/>
      <c r="BE28" s="446"/>
      <c r="BF28" s="446"/>
      <c r="BG28" s="446"/>
      <c r="BH28" s="446"/>
      <c r="BI28" s="446"/>
      <c r="BJ28" s="446"/>
      <c r="BK28" s="446"/>
      <c r="BL28" s="446"/>
      <c r="BM28" s="446"/>
    </row>
    <row r="29" spans="1:65" s="492" customFormat="1" ht="24" customHeight="1">
      <c r="A29" s="770" t="s">
        <v>403</v>
      </c>
      <c r="B29" s="771" t="s">
        <v>47</v>
      </c>
      <c r="C29" s="772" t="s">
        <v>404</v>
      </c>
      <c r="D29" s="848">
        <v>14762952.509999996</v>
      </c>
      <c r="E29" s="849">
        <v>0</v>
      </c>
      <c r="F29" s="849">
        <v>0</v>
      </c>
      <c r="G29" s="852">
        <v>0</v>
      </c>
      <c r="H29" s="851">
        <v>0</v>
      </c>
      <c r="I29" s="446"/>
      <c r="J29" s="446"/>
      <c r="K29" s="927"/>
      <c r="L29" s="446"/>
      <c r="M29" s="446"/>
      <c r="N29" s="446"/>
      <c r="O29" s="446"/>
      <c r="P29" s="446"/>
      <c r="Q29" s="446"/>
      <c r="R29" s="446"/>
      <c r="S29" s="446"/>
      <c r="T29" s="446"/>
      <c r="U29" s="446"/>
      <c r="V29" s="446"/>
      <c r="W29" s="446"/>
      <c r="X29" s="446"/>
      <c r="Y29" s="446"/>
      <c r="Z29" s="446"/>
      <c r="AA29" s="446"/>
      <c r="AB29" s="446"/>
      <c r="AC29" s="446"/>
      <c r="AD29" s="446"/>
      <c r="AE29" s="446"/>
      <c r="AF29" s="446"/>
      <c r="AG29" s="446"/>
      <c r="AH29" s="446"/>
      <c r="AI29" s="446"/>
      <c r="AJ29" s="446"/>
      <c r="AK29" s="446"/>
      <c r="AL29" s="446"/>
      <c r="AM29" s="446"/>
      <c r="AN29" s="446"/>
      <c r="AO29" s="446"/>
      <c r="AP29" s="446"/>
      <c r="AQ29" s="446"/>
      <c r="AR29" s="446"/>
      <c r="AS29" s="446"/>
      <c r="AT29" s="446"/>
      <c r="AU29" s="446"/>
      <c r="AV29" s="446"/>
      <c r="AW29" s="446"/>
      <c r="AX29" s="446"/>
      <c r="AY29" s="446"/>
      <c r="AZ29" s="446"/>
      <c r="BA29" s="446"/>
      <c r="BB29" s="446"/>
      <c r="BC29" s="446"/>
      <c r="BD29" s="446"/>
      <c r="BE29" s="446"/>
      <c r="BF29" s="446"/>
      <c r="BG29" s="446"/>
      <c r="BH29" s="446"/>
      <c r="BI29" s="446"/>
      <c r="BJ29" s="446"/>
      <c r="BK29" s="446"/>
      <c r="BL29" s="446"/>
      <c r="BM29" s="446"/>
    </row>
    <row r="30" spans="1:65" s="491" customFormat="1" ht="24" customHeight="1">
      <c r="A30" s="770" t="s">
        <v>405</v>
      </c>
      <c r="B30" s="771" t="s">
        <v>47</v>
      </c>
      <c r="C30" s="772" t="s">
        <v>406</v>
      </c>
      <c r="D30" s="848">
        <v>140408.86000000002</v>
      </c>
      <c r="E30" s="849">
        <v>0</v>
      </c>
      <c r="F30" s="849">
        <v>0</v>
      </c>
      <c r="G30" s="852">
        <v>0</v>
      </c>
      <c r="H30" s="851">
        <v>0</v>
      </c>
      <c r="I30" s="446"/>
      <c r="J30" s="446"/>
      <c r="K30" s="927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6"/>
      <c r="AD30" s="446"/>
      <c r="AE30" s="446"/>
      <c r="AF30" s="446"/>
      <c r="AG30" s="446"/>
      <c r="AH30" s="446"/>
      <c r="AI30" s="446"/>
      <c r="AJ30" s="446"/>
      <c r="AK30" s="446"/>
      <c r="AL30" s="446"/>
      <c r="AM30" s="446"/>
      <c r="AN30" s="446"/>
      <c r="AO30" s="446"/>
      <c r="AP30" s="446"/>
      <c r="AQ30" s="446"/>
      <c r="AR30" s="446"/>
      <c r="AS30" s="446"/>
      <c r="AT30" s="446"/>
      <c r="AU30" s="446"/>
      <c r="AV30" s="446"/>
      <c r="AW30" s="446"/>
      <c r="AX30" s="446"/>
      <c r="AY30" s="446"/>
      <c r="AZ30" s="446"/>
      <c r="BA30" s="446"/>
      <c r="BB30" s="446"/>
      <c r="BC30" s="446"/>
      <c r="BD30" s="446"/>
      <c r="BE30" s="446"/>
      <c r="BF30" s="446"/>
      <c r="BG30" s="446"/>
      <c r="BH30" s="446"/>
      <c r="BI30" s="446"/>
      <c r="BJ30" s="446"/>
      <c r="BK30" s="446"/>
      <c r="BL30" s="446"/>
      <c r="BM30" s="446"/>
    </row>
    <row r="31" spans="1:65" s="491" customFormat="1" ht="24" customHeight="1">
      <c r="A31" s="770" t="s">
        <v>407</v>
      </c>
      <c r="B31" s="771" t="s">
        <v>47</v>
      </c>
      <c r="C31" s="772" t="s">
        <v>583</v>
      </c>
      <c r="D31" s="848">
        <v>215209.52</v>
      </c>
      <c r="E31" s="849">
        <v>360</v>
      </c>
      <c r="F31" s="849">
        <v>0</v>
      </c>
      <c r="G31" s="852">
        <v>360</v>
      </c>
      <c r="H31" s="851">
        <v>0</v>
      </c>
      <c r="K31" s="927"/>
    </row>
    <row r="32" spans="1:65" s="486" customFormat="1" ht="24" hidden="1" customHeight="1">
      <c r="A32" s="770" t="s">
        <v>410</v>
      </c>
      <c r="B32" s="771" t="s">
        <v>47</v>
      </c>
      <c r="C32" s="772" t="s">
        <v>584</v>
      </c>
      <c r="D32" s="848">
        <v>0</v>
      </c>
      <c r="E32" s="849">
        <v>0</v>
      </c>
      <c r="F32" s="849">
        <v>0</v>
      </c>
      <c r="G32" s="852">
        <v>0</v>
      </c>
      <c r="H32" s="851">
        <v>0</v>
      </c>
      <c r="K32" s="927"/>
    </row>
    <row r="33" spans="1:11" s="486" customFormat="1" ht="24" customHeight="1">
      <c r="A33" s="770" t="s">
        <v>426</v>
      </c>
      <c r="B33" s="771" t="s">
        <v>47</v>
      </c>
      <c r="C33" s="772" t="s">
        <v>178</v>
      </c>
      <c r="D33" s="848">
        <v>739374.81</v>
      </c>
      <c r="E33" s="849">
        <v>0</v>
      </c>
      <c r="F33" s="849">
        <v>0</v>
      </c>
      <c r="G33" s="852">
        <v>0</v>
      </c>
      <c r="H33" s="851">
        <v>0</v>
      </c>
      <c r="K33" s="927"/>
    </row>
    <row r="34" spans="1:11" s="486" customFormat="1" ht="24" customHeight="1">
      <c r="A34" s="770" t="s">
        <v>413</v>
      </c>
      <c r="B34" s="771" t="s">
        <v>47</v>
      </c>
      <c r="C34" s="772" t="s">
        <v>585</v>
      </c>
      <c r="D34" s="848">
        <v>1508465.9700000002</v>
      </c>
      <c r="E34" s="849">
        <v>0</v>
      </c>
      <c r="F34" s="849">
        <v>0</v>
      </c>
      <c r="G34" s="852">
        <v>0</v>
      </c>
      <c r="H34" s="851">
        <v>0</v>
      </c>
      <c r="K34" s="927"/>
    </row>
    <row r="35" spans="1:11" s="486" customFormat="1" ht="24" customHeight="1">
      <c r="A35" s="770" t="s">
        <v>416</v>
      </c>
      <c r="B35" s="493" t="s">
        <v>47</v>
      </c>
      <c r="C35" s="772" t="s">
        <v>586</v>
      </c>
      <c r="D35" s="848">
        <v>569065.09</v>
      </c>
      <c r="E35" s="849">
        <v>0</v>
      </c>
      <c r="F35" s="849">
        <v>0</v>
      </c>
      <c r="G35" s="852">
        <v>0</v>
      </c>
      <c r="H35" s="851">
        <v>0</v>
      </c>
      <c r="K35" s="927"/>
    </row>
    <row r="36" spans="1:11" s="486" customFormat="1" ht="36.75" hidden="1" customHeight="1">
      <c r="A36" s="494" t="s">
        <v>419</v>
      </c>
      <c r="B36" s="495" t="s">
        <v>47</v>
      </c>
      <c r="C36" s="777" t="s">
        <v>587</v>
      </c>
      <c r="D36" s="848" t="e">
        <f>SUMIFS(#REF!,#REF!,"85",#REF!,A36)</f>
        <v>#REF!</v>
      </c>
      <c r="E36" s="849" t="e">
        <f>SUMIFS(#REF!,#REF!,A36,#REF!,"85")+SUMIFS(#REF!,#REF!,A36,#REF!,"85")</f>
        <v>#REF!</v>
      </c>
      <c r="F36" s="849" t="e">
        <f>SUMIFS(#REF!,#REF!,A36,#REF!,"85")</f>
        <v>#REF!</v>
      </c>
      <c r="G36" s="854" t="e">
        <f t="shared" ref="G36" si="0">E36-H36</f>
        <v>#REF!</v>
      </c>
      <c r="H36" s="851" t="e">
        <f>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+SUMIFS(#REF!,#REF!,"456",#REF!,A36,#REF!,"85")+SUMIFS(#REF!,#REF!,"457",#REF!,A36,#REF!,"85")+SUMIFS(#REF!,#REF!,"458",#REF!,A36,#REF!,"85")+SUMIFS(#REF!,#REF!,"465",#REF!,A36,#REF!,"85")+SUMIFS(#REF!,#REF!,"466",#REF!,A36,#REF!,"85")+SUMIFS(#REF!,#REF!,"467",#REF!,A36,#REF!,"85")+SUMIFS(#REF!,#REF!,"468",#REF!,A36,#REF!,"85")</f>
        <v>#REF!</v>
      </c>
      <c r="K36" s="927"/>
    </row>
    <row r="37" spans="1:11" s="486" customFormat="1" ht="19.5" customHeight="1">
      <c r="A37" s="496" t="s">
        <v>4</v>
      </c>
      <c r="B37" s="497"/>
      <c r="C37" s="496"/>
      <c r="D37" s="498" t="s">
        <v>4</v>
      </c>
      <c r="E37" s="498" t="s">
        <v>4</v>
      </c>
      <c r="F37" s="498" t="s">
        <v>4</v>
      </c>
      <c r="G37" s="499" t="s">
        <v>4</v>
      </c>
      <c r="H37" s="498" t="s">
        <v>4</v>
      </c>
    </row>
    <row r="38" spans="1:11" s="486" customFormat="1" ht="16.5" customHeight="1">
      <c r="A38" s="500"/>
      <c r="B38" s="493"/>
      <c r="C38" s="501"/>
      <c r="D38" s="502"/>
      <c r="E38" s="503"/>
      <c r="F38" s="503"/>
      <c r="G38" s="504"/>
      <c r="H38" s="505"/>
    </row>
    <row r="39" spans="1:11" s="486" customFormat="1" ht="18.75" customHeight="1"/>
    <row r="40" spans="1:11" ht="16.5" customHeight="1">
      <c r="A40" s="506" t="s">
        <v>4</v>
      </c>
      <c r="B40" s="507"/>
      <c r="C40" s="506"/>
      <c r="D40" s="446" t="s">
        <v>4</v>
      </c>
    </row>
    <row r="41" spans="1:11" ht="22.5" hidden="1" customHeight="1">
      <c r="B41" s="1597" t="s">
        <v>601</v>
      </c>
      <c r="C41" s="1597"/>
      <c r="D41" s="446">
        <v>0</v>
      </c>
    </row>
    <row r="42" spans="1:11">
      <c r="D42" s="446" t="s">
        <v>4</v>
      </c>
    </row>
    <row r="43" spans="1:11">
      <c r="D43" s="446" t="s">
        <v>4</v>
      </c>
    </row>
    <row r="44" spans="1:11">
      <c r="D44" s="446" t="s">
        <v>4</v>
      </c>
    </row>
    <row r="45" spans="1:11">
      <c r="D45" s="446" t="s">
        <v>4</v>
      </c>
    </row>
    <row r="46" spans="1:11">
      <c r="D46" s="446" t="s">
        <v>4</v>
      </c>
    </row>
    <row r="47" spans="1:11">
      <c r="D47" s="508" t="s">
        <v>4</v>
      </c>
    </row>
    <row r="48" spans="1:11">
      <c r="D48" s="446" t="s">
        <v>4</v>
      </c>
    </row>
    <row r="49" spans="4:4">
      <c r="D49" s="446" t="s">
        <v>4</v>
      </c>
    </row>
    <row r="50" spans="4:4">
      <c r="D50" s="446" t="s">
        <v>4</v>
      </c>
    </row>
    <row r="51" spans="4:4">
      <c r="D51" s="446" t="s">
        <v>4</v>
      </c>
    </row>
    <row r="52" spans="4:4">
      <c r="D52" s="446" t="s">
        <v>4</v>
      </c>
    </row>
    <row r="53" spans="4:4">
      <c r="D53" s="446" t="s">
        <v>4</v>
      </c>
    </row>
    <row r="54" spans="4:4">
      <c r="D54" s="446" t="s">
        <v>4</v>
      </c>
    </row>
    <row r="55" spans="4:4">
      <c r="D55" s="509" t="s">
        <v>4</v>
      </c>
    </row>
    <row r="56" spans="4:4">
      <c r="D56" s="509" t="s">
        <v>4</v>
      </c>
    </row>
    <row r="57" spans="4:4">
      <c r="D57" s="509" t="s">
        <v>4</v>
      </c>
    </row>
    <row r="58" spans="4:4">
      <c r="D58" s="509" t="s">
        <v>4</v>
      </c>
    </row>
    <row r="59" spans="4:4">
      <c r="D59" s="509" t="s">
        <v>4</v>
      </c>
    </row>
    <row r="60" spans="4:4">
      <c r="D60" s="509" t="s">
        <v>4</v>
      </c>
    </row>
    <row r="61" spans="4:4">
      <c r="D61" s="509" t="s">
        <v>4</v>
      </c>
    </row>
    <row r="62" spans="4:4">
      <c r="D62" s="509" t="s">
        <v>4</v>
      </c>
    </row>
    <row r="63" spans="4:4">
      <c r="D63" s="509" t="s">
        <v>4</v>
      </c>
    </row>
    <row r="64" spans="4:4">
      <c r="D64" s="509" t="s">
        <v>4</v>
      </c>
    </row>
    <row r="65" spans="4:4">
      <c r="D65" s="509" t="s">
        <v>4</v>
      </c>
    </row>
    <row r="66" spans="4:4">
      <c r="D66" s="509" t="s">
        <v>4</v>
      </c>
    </row>
    <row r="67" spans="4:4">
      <c r="D67" s="509" t="s">
        <v>4</v>
      </c>
    </row>
    <row r="68" spans="4:4">
      <c r="D68" s="509" t="s">
        <v>4</v>
      </c>
    </row>
    <row r="69" spans="4:4">
      <c r="D69" s="509" t="s">
        <v>4</v>
      </c>
    </row>
    <row r="70" spans="4:4">
      <c r="D70" s="509" t="s">
        <v>4</v>
      </c>
    </row>
    <row r="71" spans="4:4">
      <c r="D71" s="509" t="s">
        <v>4</v>
      </c>
    </row>
    <row r="72" spans="4:4">
      <c r="D72" s="509" t="s">
        <v>4</v>
      </c>
    </row>
    <row r="73" spans="4:4">
      <c r="D73" s="509" t="s">
        <v>4</v>
      </c>
    </row>
    <row r="74" spans="4:4">
      <c r="D74" s="509" t="s">
        <v>4</v>
      </c>
    </row>
    <row r="75" spans="4:4">
      <c r="D75" s="509" t="s">
        <v>4</v>
      </c>
    </row>
    <row r="76" spans="4:4">
      <c r="D76" s="509" t="s">
        <v>4</v>
      </c>
    </row>
    <row r="77" spans="4:4">
      <c r="D77" s="509" t="s">
        <v>4</v>
      </c>
    </row>
    <row r="78" spans="4:4">
      <c r="D78" s="509" t="s">
        <v>4</v>
      </c>
    </row>
    <row r="79" spans="4:4">
      <c r="D79" s="509" t="s">
        <v>4</v>
      </c>
    </row>
    <row r="80" spans="4:4">
      <c r="D80" s="509" t="s">
        <v>4</v>
      </c>
    </row>
    <row r="81" spans="4:4">
      <c r="D81" s="509" t="s">
        <v>4</v>
      </c>
    </row>
    <row r="82" spans="4:4">
      <c r="D82" s="509" t="s">
        <v>4</v>
      </c>
    </row>
    <row r="83" spans="4:4">
      <c r="D83" s="509" t="s">
        <v>4</v>
      </c>
    </row>
    <row r="84" spans="4:4">
      <c r="D84" s="509" t="s">
        <v>4</v>
      </c>
    </row>
    <row r="85" spans="4:4">
      <c r="D85" s="509" t="s">
        <v>4</v>
      </c>
    </row>
    <row r="86" spans="4:4">
      <c r="D86" s="509" t="s">
        <v>4</v>
      </c>
    </row>
    <row r="87" spans="4:4">
      <c r="D87" s="509" t="s">
        <v>4</v>
      </c>
    </row>
    <row r="88" spans="4:4">
      <c r="D88" s="509" t="s">
        <v>4</v>
      </c>
    </row>
    <row r="89" spans="4:4">
      <c r="D89" s="509" t="s">
        <v>4</v>
      </c>
    </row>
    <row r="90" spans="4:4">
      <c r="D90" s="509" t="s">
        <v>4</v>
      </c>
    </row>
    <row r="91" spans="4:4">
      <c r="D91" s="509" t="s">
        <v>4</v>
      </c>
    </row>
    <row r="92" spans="4:4">
      <c r="D92" s="509" t="s">
        <v>4</v>
      </c>
    </row>
    <row r="93" spans="4:4">
      <c r="D93" s="509" t="s">
        <v>4</v>
      </c>
    </row>
    <row r="94" spans="4:4">
      <c r="D94" s="509" t="s">
        <v>4</v>
      </c>
    </row>
    <row r="95" spans="4:4">
      <c r="D95" s="509" t="s">
        <v>4</v>
      </c>
    </row>
    <row r="96" spans="4:4">
      <c r="D96" s="509" t="s">
        <v>4</v>
      </c>
    </row>
    <row r="97" spans="4:4">
      <c r="D97" s="509" t="s">
        <v>4</v>
      </c>
    </row>
    <row r="98" spans="4:4">
      <c r="D98" s="509" t="s">
        <v>4</v>
      </c>
    </row>
    <row r="99" spans="4:4">
      <c r="D99" s="509" t="s">
        <v>4</v>
      </c>
    </row>
    <row r="100" spans="4:4">
      <c r="D100" s="509" t="s">
        <v>4</v>
      </c>
    </row>
    <row r="101" spans="4:4">
      <c r="D101" s="509" t="s">
        <v>4</v>
      </c>
    </row>
    <row r="102" spans="4:4">
      <c r="D102" s="509" t="s">
        <v>4</v>
      </c>
    </row>
    <row r="103" spans="4:4">
      <c r="D103" s="509" t="s">
        <v>4</v>
      </c>
    </row>
    <row r="104" spans="4:4">
      <c r="D104" s="509" t="s">
        <v>4</v>
      </c>
    </row>
    <row r="105" spans="4:4">
      <c r="D105" s="509" t="s">
        <v>4</v>
      </c>
    </row>
    <row r="106" spans="4:4">
      <c r="D106" s="509" t="s">
        <v>4</v>
      </c>
    </row>
    <row r="107" spans="4:4">
      <c r="D107" s="509" t="s">
        <v>4</v>
      </c>
    </row>
    <row r="108" spans="4:4">
      <c r="D108" s="509" t="s">
        <v>4</v>
      </c>
    </row>
    <row r="109" spans="4:4">
      <c r="D109" s="509" t="s">
        <v>4</v>
      </c>
    </row>
    <row r="110" spans="4:4">
      <c r="D110" s="509" t="s">
        <v>4</v>
      </c>
    </row>
    <row r="111" spans="4:4">
      <c r="D111" s="509" t="s">
        <v>4</v>
      </c>
    </row>
    <row r="112" spans="4:4">
      <c r="D112" s="509" t="s">
        <v>4</v>
      </c>
    </row>
    <row r="113" spans="4:4">
      <c r="D113" s="509" t="s">
        <v>4</v>
      </c>
    </row>
    <row r="114" spans="4:4">
      <c r="D114" s="509" t="s">
        <v>4</v>
      </c>
    </row>
    <row r="115" spans="4:4">
      <c r="D115" s="509" t="s">
        <v>4</v>
      </c>
    </row>
    <row r="116" spans="4:4">
      <c r="D116" s="509" t="s">
        <v>4</v>
      </c>
    </row>
    <row r="117" spans="4:4">
      <c r="D117" s="509" t="s">
        <v>4</v>
      </c>
    </row>
    <row r="118" spans="4:4">
      <c r="D118" s="509" t="s">
        <v>4</v>
      </c>
    </row>
    <row r="119" spans="4:4">
      <c r="D119" s="509" t="s">
        <v>4</v>
      </c>
    </row>
    <row r="120" spans="4:4">
      <c r="D120" s="509" t="s">
        <v>4</v>
      </c>
    </row>
    <row r="121" spans="4:4">
      <c r="D121" s="509" t="s">
        <v>4</v>
      </c>
    </row>
    <row r="122" spans="4:4">
      <c r="D122" s="509" t="s">
        <v>4</v>
      </c>
    </row>
    <row r="123" spans="4:4">
      <c r="D123" s="509" t="s">
        <v>4</v>
      </c>
    </row>
    <row r="124" spans="4:4">
      <c r="D124" s="509" t="s">
        <v>4</v>
      </c>
    </row>
    <row r="125" spans="4:4">
      <c r="D125" s="509" t="s">
        <v>4</v>
      </c>
    </row>
    <row r="126" spans="4:4">
      <c r="D126" s="509" t="s">
        <v>4</v>
      </c>
    </row>
    <row r="127" spans="4:4">
      <c r="D127" s="509" t="s">
        <v>4</v>
      </c>
    </row>
    <row r="128" spans="4:4">
      <c r="D128" s="509" t="s">
        <v>4</v>
      </c>
    </row>
    <row r="129" spans="4:4">
      <c r="D129" s="509" t="s">
        <v>4</v>
      </c>
    </row>
    <row r="130" spans="4:4">
      <c r="D130" s="509" t="s">
        <v>4</v>
      </c>
    </row>
    <row r="131" spans="4:4">
      <c r="D131" s="509" t="s">
        <v>4</v>
      </c>
    </row>
    <row r="132" spans="4:4">
      <c r="D132" s="509" t="s">
        <v>4</v>
      </c>
    </row>
    <row r="133" spans="4:4">
      <c r="D133" s="509" t="s">
        <v>4</v>
      </c>
    </row>
    <row r="134" spans="4:4">
      <c r="D134" s="509" t="s">
        <v>4</v>
      </c>
    </row>
    <row r="135" spans="4:4">
      <c r="D135" s="509" t="s">
        <v>4</v>
      </c>
    </row>
    <row r="136" spans="4:4">
      <c r="D136" s="509" t="s">
        <v>4</v>
      </c>
    </row>
    <row r="137" spans="4:4">
      <c r="D137" s="509" t="s">
        <v>4</v>
      </c>
    </row>
    <row r="138" spans="4:4">
      <c r="D138" s="509" t="s">
        <v>4</v>
      </c>
    </row>
    <row r="139" spans="4:4">
      <c r="D139" s="509" t="s">
        <v>4</v>
      </c>
    </row>
    <row r="140" spans="4:4">
      <c r="D140" s="509" t="s">
        <v>4</v>
      </c>
    </row>
    <row r="141" spans="4:4">
      <c r="D141" s="509" t="s">
        <v>4</v>
      </c>
    </row>
    <row r="142" spans="4:4">
      <c r="D142" s="509" t="s">
        <v>4</v>
      </c>
    </row>
    <row r="143" spans="4:4">
      <c r="D143" s="509" t="s">
        <v>4</v>
      </c>
    </row>
    <row r="144" spans="4:4">
      <c r="D144" s="509" t="s">
        <v>4</v>
      </c>
    </row>
    <row r="145" spans="4:4">
      <c r="D145" s="509" t="s">
        <v>4</v>
      </c>
    </row>
    <row r="146" spans="4:4">
      <c r="D146" s="509" t="s">
        <v>4</v>
      </c>
    </row>
    <row r="147" spans="4:4">
      <c r="D147" s="509" t="s">
        <v>4</v>
      </c>
    </row>
    <row r="148" spans="4:4">
      <c r="D148" s="509" t="s">
        <v>4</v>
      </c>
    </row>
    <row r="149" spans="4:4">
      <c r="D149" s="509" t="s">
        <v>4</v>
      </c>
    </row>
    <row r="150" spans="4:4">
      <c r="D150" s="509" t="s">
        <v>4</v>
      </c>
    </row>
    <row r="151" spans="4:4">
      <c r="D151" s="509" t="s">
        <v>4</v>
      </c>
    </row>
    <row r="152" spans="4:4">
      <c r="D152" s="509" t="s">
        <v>4</v>
      </c>
    </row>
    <row r="153" spans="4:4">
      <c r="D153" s="509" t="s">
        <v>4</v>
      </c>
    </row>
    <row r="154" spans="4:4">
      <c r="D154" s="509" t="s">
        <v>4</v>
      </c>
    </row>
    <row r="155" spans="4:4">
      <c r="D155" s="509" t="s">
        <v>4</v>
      </c>
    </row>
    <row r="156" spans="4:4">
      <c r="D156" s="509" t="s">
        <v>4</v>
      </c>
    </row>
    <row r="157" spans="4:4">
      <c r="D157" s="509" t="s">
        <v>4</v>
      </c>
    </row>
    <row r="158" spans="4:4">
      <c r="D158" s="509" t="s">
        <v>4</v>
      </c>
    </row>
    <row r="159" spans="4:4">
      <c r="D159" s="509" t="s">
        <v>4</v>
      </c>
    </row>
    <row r="160" spans="4:4">
      <c r="D160" s="509" t="s">
        <v>4</v>
      </c>
    </row>
    <row r="161" spans="4:4">
      <c r="D161" s="509" t="s">
        <v>4</v>
      </c>
    </row>
    <row r="162" spans="4:4">
      <c r="D162" s="509" t="s">
        <v>4</v>
      </c>
    </row>
    <row r="163" spans="4:4">
      <c r="D163" s="509" t="s">
        <v>4</v>
      </c>
    </row>
    <row r="164" spans="4:4">
      <c r="D164" s="509" t="s">
        <v>4</v>
      </c>
    </row>
    <row r="165" spans="4:4">
      <c r="D165" s="509" t="s">
        <v>4</v>
      </c>
    </row>
    <row r="166" spans="4:4">
      <c r="D166" s="509" t="s">
        <v>4</v>
      </c>
    </row>
    <row r="167" spans="4:4">
      <c r="D167" s="509" t="s">
        <v>4</v>
      </c>
    </row>
    <row r="168" spans="4:4">
      <c r="D168" s="509" t="s">
        <v>4</v>
      </c>
    </row>
    <row r="169" spans="4:4">
      <c r="D169" s="509" t="s">
        <v>4</v>
      </c>
    </row>
    <row r="170" spans="4:4">
      <c r="D170" s="509" t="s">
        <v>4</v>
      </c>
    </row>
    <row r="171" spans="4:4">
      <c r="D171" s="509" t="s">
        <v>4</v>
      </c>
    </row>
    <row r="172" spans="4:4">
      <c r="D172" s="509" t="s">
        <v>4</v>
      </c>
    </row>
    <row r="173" spans="4:4">
      <c r="D173" s="509" t="s">
        <v>4</v>
      </c>
    </row>
    <row r="174" spans="4:4">
      <c r="D174" s="509" t="s">
        <v>4</v>
      </c>
    </row>
    <row r="175" spans="4:4">
      <c r="D175" s="509" t="s">
        <v>4</v>
      </c>
    </row>
    <row r="176" spans="4:4">
      <c r="D176" s="509" t="s">
        <v>4</v>
      </c>
    </row>
    <row r="177" spans="4:4">
      <c r="D177" s="509" t="s">
        <v>4</v>
      </c>
    </row>
    <row r="178" spans="4:4">
      <c r="D178" s="509" t="s">
        <v>4</v>
      </c>
    </row>
    <row r="179" spans="4:4">
      <c r="D179" s="509" t="s">
        <v>4</v>
      </c>
    </row>
    <row r="180" spans="4:4">
      <c r="D180" s="509" t="s">
        <v>4</v>
      </c>
    </row>
    <row r="181" spans="4:4">
      <c r="D181" s="509" t="s">
        <v>4</v>
      </c>
    </row>
    <row r="182" spans="4:4">
      <c r="D182" s="509" t="s">
        <v>4</v>
      </c>
    </row>
    <row r="183" spans="4:4">
      <c r="D183" s="509" t="s">
        <v>4</v>
      </c>
    </row>
    <row r="184" spans="4:4">
      <c r="D184" s="509" t="s">
        <v>4</v>
      </c>
    </row>
    <row r="185" spans="4:4">
      <c r="D185" s="509" t="s">
        <v>4</v>
      </c>
    </row>
    <row r="186" spans="4:4">
      <c r="D186" s="509" t="s">
        <v>4</v>
      </c>
    </row>
    <row r="187" spans="4:4">
      <c r="D187" s="509" t="s">
        <v>4</v>
      </c>
    </row>
    <row r="188" spans="4:4">
      <c r="D188" s="509" t="s">
        <v>4</v>
      </c>
    </row>
    <row r="189" spans="4:4">
      <c r="D189" s="509" t="s">
        <v>4</v>
      </c>
    </row>
    <row r="190" spans="4:4">
      <c r="D190" s="509" t="s">
        <v>4</v>
      </c>
    </row>
    <row r="191" spans="4:4">
      <c r="D191" s="509" t="s">
        <v>4</v>
      </c>
    </row>
    <row r="192" spans="4:4">
      <c r="D192" s="509" t="s">
        <v>4</v>
      </c>
    </row>
    <row r="193" spans="4:4">
      <c r="D193" s="509" t="s">
        <v>4</v>
      </c>
    </row>
    <row r="194" spans="4:4">
      <c r="D194" s="509" t="s">
        <v>4</v>
      </c>
    </row>
    <row r="195" spans="4:4">
      <c r="D195" s="509" t="s">
        <v>4</v>
      </c>
    </row>
    <row r="196" spans="4:4">
      <c r="D196" s="509" t="s">
        <v>4</v>
      </c>
    </row>
    <row r="197" spans="4:4">
      <c r="D197" s="509" t="s">
        <v>4</v>
      </c>
    </row>
    <row r="198" spans="4:4">
      <c r="D198" s="509" t="s">
        <v>4</v>
      </c>
    </row>
    <row r="199" spans="4:4">
      <c r="D199" s="509" t="s">
        <v>4</v>
      </c>
    </row>
    <row r="200" spans="4:4">
      <c r="D200" s="509" t="s">
        <v>4</v>
      </c>
    </row>
    <row r="201" spans="4:4">
      <c r="D201" s="509" t="s">
        <v>4</v>
      </c>
    </row>
    <row r="202" spans="4:4">
      <c r="D202" s="509" t="s">
        <v>4</v>
      </c>
    </row>
    <row r="203" spans="4:4">
      <c r="D203" s="509" t="s">
        <v>4</v>
      </c>
    </row>
    <row r="204" spans="4:4">
      <c r="D204" s="509" t="s">
        <v>4</v>
      </c>
    </row>
    <row r="205" spans="4:4">
      <c r="D205" s="509" t="s">
        <v>4</v>
      </c>
    </row>
    <row r="206" spans="4:4">
      <c r="D206" s="509" t="s">
        <v>4</v>
      </c>
    </row>
    <row r="207" spans="4:4">
      <c r="D207" s="509" t="s">
        <v>4</v>
      </c>
    </row>
    <row r="208" spans="4:4">
      <c r="D208" s="509" t="s">
        <v>4</v>
      </c>
    </row>
    <row r="209" spans="4:4">
      <c r="D209" s="509" t="s">
        <v>4</v>
      </c>
    </row>
    <row r="210" spans="4:4">
      <c r="D210" s="509" t="s">
        <v>4</v>
      </c>
    </row>
    <row r="211" spans="4:4">
      <c r="D211" s="509" t="s">
        <v>4</v>
      </c>
    </row>
    <row r="212" spans="4:4">
      <c r="D212" s="509" t="s">
        <v>4</v>
      </c>
    </row>
    <row r="213" spans="4:4">
      <c r="D213" s="509" t="s">
        <v>4</v>
      </c>
    </row>
    <row r="214" spans="4:4">
      <c r="D214" s="509" t="s">
        <v>4</v>
      </c>
    </row>
    <row r="215" spans="4:4">
      <c r="D215" s="509" t="s">
        <v>4</v>
      </c>
    </row>
    <row r="216" spans="4:4">
      <c r="D216" s="509" t="s">
        <v>4</v>
      </c>
    </row>
    <row r="217" spans="4:4">
      <c r="D217" s="509" t="s">
        <v>4</v>
      </c>
    </row>
    <row r="218" spans="4:4">
      <c r="D218" s="509" t="s">
        <v>4</v>
      </c>
    </row>
    <row r="219" spans="4:4">
      <c r="D219" s="509" t="s">
        <v>4</v>
      </c>
    </row>
    <row r="220" spans="4:4">
      <c r="D220" s="509" t="s">
        <v>4</v>
      </c>
    </row>
    <row r="221" spans="4:4">
      <c r="D221" s="509" t="s">
        <v>4</v>
      </c>
    </row>
    <row r="222" spans="4:4">
      <c r="D222" s="509" t="s">
        <v>4</v>
      </c>
    </row>
    <row r="223" spans="4:4">
      <c r="D223" s="509" t="s">
        <v>4</v>
      </c>
    </row>
    <row r="224" spans="4:4">
      <c r="D224" s="509" t="s">
        <v>4</v>
      </c>
    </row>
    <row r="225" spans="4:4">
      <c r="D225" s="509" t="s">
        <v>4</v>
      </c>
    </row>
    <row r="226" spans="4:4">
      <c r="D226" s="509" t="s">
        <v>4</v>
      </c>
    </row>
    <row r="227" spans="4:4">
      <c r="D227" s="509" t="s">
        <v>4</v>
      </c>
    </row>
    <row r="228" spans="4:4">
      <c r="D228" s="509" t="s">
        <v>4</v>
      </c>
    </row>
    <row r="229" spans="4:4">
      <c r="D229" s="509" t="s">
        <v>4</v>
      </c>
    </row>
    <row r="230" spans="4:4">
      <c r="D230" s="509" t="s">
        <v>4</v>
      </c>
    </row>
    <row r="231" spans="4:4">
      <c r="D231" s="509" t="s">
        <v>4</v>
      </c>
    </row>
    <row r="232" spans="4:4">
      <c r="D232" s="509" t="s">
        <v>4</v>
      </c>
    </row>
    <row r="233" spans="4:4">
      <c r="D233" s="509" t="s">
        <v>4</v>
      </c>
    </row>
    <row r="234" spans="4:4">
      <c r="D234" s="509" t="s">
        <v>4</v>
      </c>
    </row>
    <row r="235" spans="4:4">
      <c r="D235" s="509" t="s">
        <v>4</v>
      </c>
    </row>
    <row r="236" spans="4:4">
      <c r="D236" s="509" t="s">
        <v>4</v>
      </c>
    </row>
    <row r="237" spans="4:4">
      <c r="D237" s="509" t="s">
        <v>4</v>
      </c>
    </row>
    <row r="238" spans="4:4">
      <c r="D238" s="509" t="s">
        <v>4</v>
      </c>
    </row>
    <row r="239" spans="4:4">
      <c r="D239" s="509" t="s">
        <v>4</v>
      </c>
    </row>
    <row r="240" spans="4:4">
      <c r="D240" s="509" t="s">
        <v>4</v>
      </c>
    </row>
    <row r="241" spans="4:4">
      <c r="D241" s="509" t="s">
        <v>4</v>
      </c>
    </row>
    <row r="242" spans="4:4">
      <c r="D242" s="509" t="s">
        <v>4</v>
      </c>
    </row>
    <row r="243" spans="4:4">
      <c r="D243" s="509" t="s">
        <v>4</v>
      </c>
    </row>
    <row r="244" spans="4:4">
      <c r="D244" s="509" t="s">
        <v>4</v>
      </c>
    </row>
    <row r="245" spans="4:4">
      <c r="D245" s="509" t="s">
        <v>4</v>
      </c>
    </row>
    <row r="246" spans="4:4">
      <c r="D246" s="509" t="s">
        <v>4</v>
      </c>
    </row>
    <row r="247" spans="4:4">
      <c r="D247" s="509" t="s">
        <v>4</v>
      </c>
    </row>
    <row r="248" spans="4:4">
      <c r="D248" s="509" t="s">
        <v>4</v>
      </c>
    </row>
    <row r="249" spans="4:4">
      <c r="D249" s="509" t="s">
        <v>4</v>
      </c>
    </row>
    <row r="250" spans="4:4">
      <c r="D250" s="509" t="s">
        <v>4</v>
      </c>
    </row>
    <row r="251" spans="4:4">
      <c r="D251" s="509" t="s">
        <v>4</v>
      </c>
    </row>
    <row r="252" spans="4:4">
      <c r="D252" s="509" t="s">
        <v>4</v>
      </c>
    </row>
    <row r="253" spans="4:4">
      <c r="D253" s="509" t="s">
        <v>4</v>
      </c>
    </row>
    <row r="254" spans="4:4">
      <c r="D254" s="509" t="s">
        <v>4</v>
      </c>
    </row>
    <row r="255" spans="4:4">
      <c r="D255" s="509" t="s">
        <v>4</v>
      </c>
    </row>
    <row r="256" spans="4:4">
      <c r="D256" s="509" t="s">
        <v>4</v>
      </c>
    </row>
    <row r="257" spans="4:4">
      <c r="D257" s="509" t="s">
        <v>4</v>
      </c>
    </row>
    <row r="258" spans="4:4">
      <c r="D258" s="509" t="s">
        <v>4</v>
      </c>
    </row>
    <row r="259" spans="4:4">
      <c r="D259" s="509" t="s">
        <v>4</v>
      </c>
    </row>
    <row r="260" spans="4:4">
      <c r="D260" s="509" t="s">
        <v>4</v>
      </c>
    </row>
    <row r="261" spans="4:4">
      <c r="D261" s="509" t="s">
        <v>4</v>
      </c>
    </row>
    <row r="262" spans="4:4">
      <c r="D262" s="509" t="s">
        <v>4</v>
      </c>
    </row>
    <row r="263" spans="4:4">
      <c r="D263" s="509" t="s">
        <v>4</v>
      </c>
    </row>
    <row r="264" spans="4:4">
      <c r="D264" s="509" t="s">
        <v>4</v>
      </c>
    </row>
    <row r="265" spans="4:4">
      <c r="D265" s="509" t="s">
        <v>4</v>
      </c>
    </row>
    <row r="266" spans="4:4">
      <c r="D266" s="509" t="s">
        <v>4</v>
      </c>
    </row>
    <row r="267" spans="4:4">
      <c r="D267" s="509" t="s">
        <v>4</v>
      </c>
    </row>
    <row r="268" spans="4:4">
      <c r="D268" s="509" t="s">
        <v>4</v>
      </c>
    </row>
    <row r="269" spans="4:4">
      <c r="D269" s="509" t="s">
        <v>4</v>
      </c>
    </row>
    <row r="270" spans="4:4">
      <c r="D270" s="509" t="s">
        <v>4</v>
      </c>
    </row>
    <row r="271" spans="4:4">
      <c r="D271" s="509" t="s">
        <v>4</v>
      </c>
    </row>
    <row r="272" spans="4:4">
      <c r="D272" s="509" t="s">
        <v>4</v>
      </c>
    </row>
    <row r="273" spans="4:4">
      <c r="D273" s="509" t="s">
        <v>4</v>
      </c>
    </row>
    <row r="274" spans="4:4">
      <c r="D274" s="509" t="s">
        <v>4</v>
      </c>
    </row>
    <row r="275" spans="4:4">
      <c r="D275" s="509" t="s">
        <v>4</v>
      </c>
    </row>
    <row r="276" spans="4:4">
      <c r="D276" s="509" t="s">
        <v>4</v>
      </c>
    </row>
    <row r="277" spans="4:4">
      <c r="D277" s="509" t="s">
        <v>4</v>
      </c>
    </row>
    <row r="278" spans="4:4">
      <c r="D278" s="509" t="s">
        <v>4</v>
      </c>
    </row>
    <row r="279" spans="4:4">
      <c r="D279" s="509" t="s">
        <v>4</v>
      </c>
    </row>
    <row r="280" spans="4:4">
      <c r="D280" s="509" t="s">
        <v>4</v>
      </c>
    </row>
    <row r="281" spans="4:4">
      <c r="D281" s="509" t="s">
        <v>4</v>
      </c>
    </row>
    <row r="282" spans="4:4">
      <c r="D282" s="509" t="s">
        <v>4</v>
      </c>
    </row>
    <row r="283" spans="4:4">
      <c r="D283" s="509" t="s">
        <v>4</v>
      </c>
    </row>
    <row r="284" spans="4:4">
      <c r="D284" s="509" t="s">
        <v>4</v>
      </c>
    </row>
    <row r="285" spans="4:4">
      <c r="D285" s="509" t="s">
        <v>4</v>
      </c>
    </row>
    <row r="286" spans="4:4">
      <c r="D286" s="509" t="s">
        <v>4</v>
      </c>
    </row>
    <row r="287" spans="4:4">
      <c r="D287" s="509" t="s">
        <v>4</v>
      </c>
    </row>
    <row r="288" spans="4:4">
      <c r="D288" s="509" t="s">
        <v>4</v>
      </c>
    </row>
    <row r="289" spans="4:4">
      <c r="D289" s="509" t="s">
        <v>4</v>
      </c>
    </row>
    <row r="290" spans="4:4">
      <c r="D290" s="509" t="s">
        <v>4</v>
      </c>
    </row>
    <row r="291" spans="4:4">
      <c r="D291" s="509" t="s">
        <v>4</v>
      </c>
    </row>
    <row r="292" spans="4:4">
      <c r="D292" s="509" t="s">
        <v>4</v>
      </c>
    </row>
    <row r="293" spans="4:4">
      <c r="D293" s="509" t="s">
        <v>4</v>
      </c>
    </row>
    <row r="294" spans="4:4">
      <c r="D294" s="509" t="s">
        <v>4</v>
      </c>
    </row>
    <row r="295" spans="4:4">
      <c r="D295" s="509" t="s">
        <v>4</v>
      </c>
    </row>
    <row r="296" spans="4:4">
      <c r="D296" s="509" t="s">
        <v>4</v>
      </c>
    </row>
    <row r="297" spans="4:4">
      <c r="D297" s="509" t="s">
        <v>4</v>
      </c>
    </row>
    <row r="298" spans="4:4">
      <c r="D298" s="509" t="s">
        <v>4</v>
      </c>
    </row>
    <row r="299" spans="4:4">
      <c r="D299" s="509" t="s">
        <v>4</v>
      </c>
    </row>
    <row r="300" spans="4:4">
      <c r="D300" s="509" t="s">
        <v>4</v>
      </c>
    </row>
    <row r="301" spans="4:4">
      <c r="D301" s="509" t="s">
        <v>4</v>
      </c>
    </row>
    <row r="302" spans="4:4">
      <c r="D302" s="509" t="s">
        <v>4</v>
      </c>
    </row>
    <row r="303" spans="4:4">
      <c r="D303" s="509" t="s">
        <v>4</v>
      </c>
    </row>
    <row r="304" spans="4:4">
      <c r="D304" s="509" t="s">
        <v>4</v>
      </c>
    </row>
    <row r="305" spans="4:4">
      <c r="D305" s="509" t="s">
        <v>4</v>
      </c>
    </row>
    <row r="306" spans="4:4">
      <c r="D306" s="509" t="s">
        <v>4</v>
      </c>
    </row>
    <row r="307" spans="4:4">
      <c r="D307" s="509" t="s">
        <v>4</v>
      </c>
    </row>
    <row r="308" spans="4:4">
      <c r="D308" s="509" t="s">
        <v>4</v>
      </c>
    </row>
    <row r="309" spans="4:4">
      <c r="D309" s="509" t="s">
        <v>4</v>
      </c>
    </row>
    <row r="310" spans="4:4">
      <c r="D310" s="509" t="s">
        <v>4</v>
      </c>
    </row>
    <row r="311" spans="4:4">
      <c r="D311" s="509" t="s">
        <v>4</v>
      </c>
    </row>
    <row r="312" spans="4:4">
      <c r="D312" s="509" t="s">
        <v>4</v>
      </c>
    </row>
    <row r="313" spans="4:4">
      <c r="D313" s="509" t="s">
        <v>4</v>
      </c>
    </row>
    <row r="314" spans="4:4">
      <c r="D314" s="509" t="s">
        <v>4</v>
      </c>
    </row>
    <row r="315" spans="4:4">
      <c r="D315" s="509" t="s">
        <v>4</v>
      </c>
    </row>
    <row r="316" spans="4:4">
      <c r="D316" s="509" t="s">
        <v>4</v>
      </c>
    </row>
    <row r="317" spans="4:4">
      <c r="D317" s="509" t="s">
        <v>4</v>
      </c>
    </row>
    <row r="318" spans="4:4">
      <c r="D318" s="509" t="s">
        <v>4</v>
      </c>
    </row>
    <row r="319" spans="4:4">
      <c r="D319" s="509" t="s">
        <v>4</v>
      </c>
    </row>
    <row r="320" spans="4:4">
      <c r="D320" s="509" t="s">
        <v>4</v>
      </c>
    </row>
    <row r="321" spans="4:4">
      <c r="D321" s="509" t="s">
        <v>4</v>
      </c>
    </row>
    <row r="322" spans="4:4">
      <c r="D322" s="509" t="s">
        <v>4</v>
      </c>
    </row>
    <row r="323" spans="4:4">
      <c r="D323" s="509" t="s">
        <v>4</v>
      </c>
    </row>
    <row r="324" spans="4:4">
      <c r="D324" s="509" t="s">
        <v>4</v>
      </c>
    </row>
    <row r="325" spans="4:4">
      <c r="D325" s="509" t="s">
        <v>4</v>
      </c>
    </row>
    <row r="326" spans="4:4">
      <c r="D326" s="509" t="s">
        <v>4</v>
      </c>
    </row>
    <row r="327" spans="4:4">
      <c r="D327" s="509" t="s">
        <v>4</v>
      </c>
    </row>
    <row r="328" spans="4:4">
      <c r="D328" s="509" t="s">
        <v>4</v>
      </c>
    </row>
    <row r="329" spans="4:4">
      <c r="D329" s="509" t="s">
        <v>4</v>
      </c>
    </row>
    <row r="330" spans="4:4">
      <c r="D330" s="509" t="s">
        <v>4</v>
      </c>
    </row>
    <row r="331" spans="4:4">
      <c r="D331" s="509" t="s">
        <v>4</v>
      </c>
    </row>
    <row r="332" spans="4:4">
      <c r="D332" s="509" t="s">
        <v>4</v>
      </c>
    </row>
    <row r="333" spans="4:4">
      <c r="D333" s="509" t="s">
        <v>4</v>
      </c>
    </row>
    <row r="334" spans="4:4">
      <c r="D334" s="509" t="s">
        <v>4</v>
      </c>
    </row>
    <row r="335" spans="4:4">
      <c r="D335" s="509" t="s">
        <v>4</v>
      </c>
    </row>
    <row r="336" spans="4:4">
      <c r="D336" s="509" t="s">
        <v>4</v>
      </c>
    </row>
    <row r="337" spans="4:4">
      <c r="D337" s="509" t="s">
        <v>4</v>
      </c>
    </row>
    <row r="338" spans="4:4">
      <c r="D338" s="509" t="s">
        <v>4</v>
      </c>
    </row>
    <row r="339" spans="4:4">
      <c r="D339" s="509" t="s">
        <v>4</v>
      </c>
    </row>
    <row r="340" spans="4:4">
      <c r="D340" s="509" t="s">
        <v>4</v>
      </c>
    </row>
    <row r="341" spans="4:4">
      <c r="D341" s="509" t="s">
        <v>4</v>
      </c>
    </row>
    <row r="342" spans="4:4">
      <c r="D342" s="509" t="s">
        <v>4</v>
      </c>
    </row>
    <row r="343" spans="4:4">
      <c r="D343" s="509" t="s">
        <v>4</v>
      </c>
    </row>
    <row r="344" spans="4:4">
      <c r="D344" s="509" t="s">
        <v>4</v>
      </c>
    </row>
    <row r="345" spans="4:4">
      <c r="D345" s="509" t="s">
        <v>4</v>
      </c>
    </row>
    <row r="346" spans="4:4">
      <c r="D346" s="509" t="s">
        <v>4</v>
      </c>
    </row>
    <row r="347" spans="4:4">
      <c r="D347" s="509" t="s">
        <v>4</v>
      </c>
    </row>
    <row r="348" spans="4:4">
      <c r="D348" s="509" t="s">
        <v>4</v>
      </c>
    </row>
    <row r="349" spans="4:4">
      <c r="D349" s="509" t="s">
        <v>4</v>
      </c>
    </row>
    <row r="350" spans="4:4">
      <c r="D350" s="509" t="s">
        <v>4</v>
      </c>
    </row>
    <row r="351" spans="4:4">
      <c r="D351" s="509" t="s">
        <v>4</v>
      </c>
    </row>
    <row r="352" spans="4:4">
      <c r="D352" s="509" t="s">
        <v>4</v>
      </c>
    </row>
    <row r="353" spans="4:4">
      <c r="D353" s="509" t="s">
        <v>4</v>
      </c>
    </row>
    <row r="354" spans="4:4">
      <c r="D354" s="509" t="s">
        <v>4</v>
      </c>
    </row>
    <row r="355" spans="4:4">
      <c r="D355" s="509" t="s">
        <v>4</v>
      </c>
    </row>
    <row r="356" spans="4:4">
      <c r="D356" s="509" t="s">
        <v>4</v>
      </c>
    </row>
    <row r="357" spans="4:4">
      <c r="D357" s="509" t="s">
        <v>4</v>
      </c>
    </row>
    <row r="358" spans="4:4">
      <c r="D358" s="509" t="s">
        <v>4</v>
      </c>
    </row>
    <row r="359" spans="4:4">
      <c r="D359" s="509" t="s">
        <v>4</v>
      </c>
    </row>
    <row r="360" spans="4:4">
      <c r="D360" s="509" t="s">
        <v>4</v>
      </c>
    </row>
    <row r="361" spans="4:4">
      <c r="D361" s="509" t="s">
        <v>4</v>
      </c>
    </row>
    <row r="362" spans="4:4">
      <c r="D362" s="509" t="s">
        <v>4</v>
      </c>
    </row>
    <row r="363" spans="4:4">
      <c r="D363" s="509" t="s">
        <v>4</v>
      </c>
    </row>
    <row r="364" spans="4:4">
      <c r="D364" s="509" t="s">
        <v>4</v>
      </c>
    </row>
    <row r="365" spans="4:4">
      <c r="D365" s="509" t="s">
        <v>4</v>
      </c>
    </row>
    <row r="366" spans="4:4">
      <c r="D366" s="509" t="s">
        <v>4</v>
      </c>
    </row>
    <row r="367" spans="4:4">
      <c r="D367" s="509" t="s">
        <v>4</v>
      </c>
    </row>
    <row r="368" spans="4:4">
      <c r="D368" s="509" t="s">
        <v>4</v>
      </c>
    </row>
    <row r="369" spans="4:4">
      <c r="D369" s="509" t="s">
        <v>4</v>
      </c>
    </row>
    <row r="370" spans="4:4">
      <c r="D370" s="509" t="s">
        <v>4</v>
      </c>
    </row>
    <row r="371" spans="4:4">
      <c r="D371" s="509" t="s">
        <v>4</v>
      </c>
    </row>
    <row r="372" spans="4:4">
      <c r="D372" s="509" t="s">
        <v>4</v>
      </c>
    </row>
    <row r="373" spans="4:4">
      <c r="D373" s="509" t="s">
        <v>4</v>
      </c>
    </row>
    <row r="374" spans="4:4">
      <c r="D374" s="509" t="s">
        <v>4</v>
      </c>
    </row>
    <row r="375" spans="4:4">
      <c r="D375" s="509" t="s">
        <v>4</v>
      </c>
    </row>
    <row r="376" spans="4:4">
      <c r="D376" s="509" t="s">
        <v>4</v>
      </c>
    </row>
    <row r="377" spans="4:4">
      <c r="D377" s="509" t="s">
        <v>4</v>
      </c>
    </row>
    <row r="378" spans="4:4">
      <c r="D378" s="509" t="s">
        <v>4</v>
      </c>
    </row>
    <row r="379" spans="4:4">
      <c r="D379" s="509" t="s">
        <v>4</v>
      </c>
    </row>
    <row r="380" spans="4:4">
      <c r="D380" s="509" t="s">
        <v>4</v>
      </c>
    </row>
    <row r="381" spans="4:4">
      <c r="D381" s="509" t="s">
        <v>4</v>
      </c>
    </row>
    <row r="382" spans="4:4">
      <c r="D382" s="509" t="s">
        <v>4</v>
      </c>
    </row>
    <row r="383" spans="4:4">
      <c r="D383" s="509" t="s">
        <v>4</v>
      </c>
    </row>
    <row r="384" spans="4:4">
      <c r="D384" s="509" t="s">
        <v>4</v>
      </c>
    </row>
    <row r="385" spans="4:4">
      <c r="D385" s="509" t="s">
        <v>4</v>
      </c>
    </row>
    <row r="386" spans="4:4">
      <c r="D386" s="509" t="s">
        <v>4</v>
      </c>
    </row>
    <row r="387" spans="4:4">
      <c r="D387" s="509" t="s">
        <v>4</v>
      </c>
    </row>
    <row r="388" spans="4:4">
      <c r="D388" s="509" t="s">
        <v>4</v>
      </c>
    </row>
    <row r="389" spans="4:4">
      <c r="D389" s="509" t="s">
        <v>4</v>
      </c>
    </row>
    <row r="390" spans="4:4">
      <c r="D390" s="509" t="s">
        <v>4</v>
      </c>
    </row>
    <row r="391" spans="4:4">
      <c r="D391" s="509" t="s">
        <v>4</v>
      </c>
    </row>
    <row r="392" spans="4:4">
      <c r="D392" s="509" t="s">
        <v>4</v>
      </c>
    </row>
    <row r="393" spans="4:4">
      <c r="D393" s="509" t="s">
        <v>4</v>
      </c>
    </row>
    <row r="394" spans="4:4">
      <c r="D394" s="509" t="s">
        <v>4</v>
      </c>
    </row>
    <row r="395" spans="4:4">
      <c r="D395" s="509" t="s">
        <v>4</v>
      </c>
    </row>
    <row r="396" spans="4:4">
      <c r="D396" s="509" t="s">
        <v>4</v>
      </c>
    </row>
    <row r="397" spans="4:4">
      <c r="D397" s="509" t="s">
        <v>4</v>
      </c>
    </row>
    <row r="398" spans="4:4">
      <c r="D398" s="509" t="s">
        <v>4</v>
      </c>
    </row>
    <row r="399" spans="4:4">
      <c r="D399" s="509" t="s">
        <v>4</v>
      </c>
    </row>
    <row r="400" spans="4:4">
      <c r="D400" s="509" t="s">
        <v>4</v>
      </c>
    </row>
    <row r="401" spans="4:4">
      <c r="D401" s="509" t="s">
        <v>4</v>
      </c>
    </row>
    <row r="402" spans="4:4">
      <c r="D402" s="509" t="s">
        <v>4</v>
      </c>
    </row>
    <row r="403" spans="4:4">
      <c r="D403" s="509" t="s">
        <v>4</v>
      </c>
    </row>
    <row r="404" spans="4:4">
      <c r="D404" s="509" t="s">
        <v>4</v>
      </c>
    </row>
    <row r="405" spans="4:4">
      <c r="D405" s="509" t="s">
        <v>4</v>
      </c>
    </row>
    <row r="406" spans="4:4">
      <c r="D406" s="509" t="s">
        <v>4</v>
      </c>
    </row>
    <row r="407" spans="4:4">
      <c r="D407" s="509" t="s">
        <v>4</v>
      </c>
    </row>
    <row r="408" spans="4:4">
      <c r="D408" s="509" t="s">
        <v>4</v>
      </c>
    </row>
    <row r="409" spans="4:4">
      <c r="D409" s="509" t="s">
        <v>4</v>
      </c>
    </row>
    <row r="410" spans="4:4">
      <c r="D410" s="509" t="s">
        <v>4</v>
      </c>
    </row>
    <row r="411" spans="4:4">
      <c r="D411" s="509" t="s">
        <v>4</v>
      </c>
    </row>
    <row r="412" spans="4:4">
      <c r="D412" s="509" t="s">
        <v>4</v>
      </c>
    </row>
    <row r="413" spans="4:4">
      <c r="D413" s="509" t="s">
        <v>4</v>
      </c>
    </row>
    <row r="414" spans="4:4">
      <c r="D414" s="509" t="s">
        <v>4</v>
      </c>
    </row>
    <row r="415" spans="4:4">
      <c r="D415" s="509" t="s">
        <v>4</v>
      </c>
    </row>
    <row r="416" spans="4:4">
      <c r="D416" s="509" t="s">
        <v>4</v>
      </c>
    </row>
    <row r="417" spans="4:4">
      <c r="D417" s="509" t="s">
        <v>4</v>
      </c>
    </row>
    <row r="418" spans="4:4">
      <c r="D418" s="509" t="s">
        <v>4</v>
      </c>
    </row>
    <row r="419" spans="4:4">
      <c r="D419" s="509" t="s">
        <v>4</v>
      </c>
    </row>
    <row r="420" spans="4:4">
      <c r="D420" s="509" t="s">
        <v>4</v>
      </c>
    </row>
    <row r="421" spans="4:4">
      <c r="D421" s="509" t="s">
        <v>4</v>
      </c>
    </row>
    <row r="422" spans="4:4">
      <c r="D422" s="509" t="s">
        <v>4</v>
      </c>
    </row>
    <row r="423" spans="4:4">
      <c r="D423" s="509" t="s">
        <v>4</v>
      </c>
    </row>
    <row r="424" spans="4:4">
      <c r="D424" s="509" t="s">
        <v>4</v>
      </c>
    </row>
    <row r="425" spans="4:4">
      <c r="D425" s="509" t="s">
        <v>4</v>
      </c>
    </row>
    <row r="426" spans="4:4">
      <c r="D426" s="509" t="s">
        <v>4</v>
      </c>
    </row>
    <row r="427" spans="4:4">
      <c r="D427" s="509" t="s">
        <v>4</v>
      </c>
    </row>
    <row r="428" spans="4:4">
      <c r="D428" s="509" t="s">
        <v>4</v>
      </c>
    </row>
    <row r="429" spans="4:4">
      <c r="D429" s="509" t="s">
        <v>4</v>
      </c>
    </row>
    <row r="430" spans="4:4">
      <c r="D430" s="509" t="s">
        <v>4</v>
      </c>
    </row>
    <row r="431" spans="4:4">
      <c r="D431" s="509" t="s">
        <v>4</v>
      </c>
    </row>
    <row r="432" spans="4:4">
      <c r="D432" s="509" t="s">
        <v>4</v>
      </c>
    </row>
    <row r="433" spans="4:4">
      <c r="D433" s="509" t="s">
        <v>4</v>
      </c>
    </row>
    <row r="434" spans="4:4">
      <c r="D434" s="509" t="s">
        <v>4</v>
      </c>
    </row>
    <row r="435" spans="4:4">
      <c r="D435" s="509" t="s">
        <v>4</v>
      </c>
    </row>
    <row r="436" spans="4:4">
      <c r="D436" s="509" t="s">
        <v>4</v>
      </c>
    </row>
    <row r="437" spans="4:4">
      <c r="D437" s="509" t="s">
        <v>4</v>
      </c>
    </row>
    <row r="438" spans="4:4">
      <c r="D438" s="509" t="s">
        <v>4</v>
      </c>
    </row>
    <row r="439" spans="4:4">
      <c r="D439" s="509" t="s">
        <v>4</v>
      </c>
    </row>
    <row r="440" spans="4:4">
      <c r="D440" s="509" t="s">
        <v>4</v>
      </c>
    </row>
    <row r="441" spans="4:4">
      <c r="D441" s="509" t="s">
        <v>4</v>
      </c>
    </row>
    <row r="442" spans="4:4">
      <c r="D442" s="509" t="s">
        <v>4</v>
      </c>
    </row>
    <row r="443" spans="4:4">
      <c r="D443" s="509" t="s">
        <v>4</v>
      </c>
    </row>
    <row r="444" spans="4:4">
      <c r="D444" s="509" t="s">
        <v>4</v>
      </c>
    </row>
    <row r="445" spans="4:4">
      <c r="D445" s="509" t="s">
        <v>4</v>
      </c>
    </row>
    <row r="446" spans="4:4">
      <c r="D446" s="509" t="s">
        <v>4</v>
      </c>
    </row>
    <row r="447" spans="4:4">
      <c r="D447" s="509" t="s">
        <v>4</v>
      </c>
    </row>
    <row r="448" spans="4:4">
      <c r="D448" s="509" t="s">
        <v>4</v>
      </c>
    </row>
    <row r="449" spans="4:4">
      <c r="D449" s="509" t="s">
        <v>4</v>
      </c>
    </row>
    <row r="450" spans="4:4">
      <c r="D450" s="509" t="s">
        <v>4</v>
      </c>
    </row>
    <row r="451" spans="4:4">
      <c r="D451" s="509" t="s">
        <v>4</v>
      </c>
    </row>
    <row r="452" spans="4:4">
      <c r="D452" s="509" t="s">
        <v>4</v>
      </c>
    </row>
    <row r="453" spans="4:4">
      <c r="D453" s="509" t="s">
        <v>4</v>
      </c>
    </row>
    <row r="454" spans="4:4">
      <c r="D454" s="509" t="s">
        <v>4</v>
      </c>
    </row>
    <row r="455" spans="4:4">
      <c r="D455" s="509" t="s">
        <v>4</v>
      </c>
    </row>
    <row r="456" spans="4:4">
      <c r="D456" s="509" t="s">
        <v>4</v>
      </c>
    </row>
    <row r="457" spans="4:4">
      <c r="D457" s="509" t="s">
        <v>4</v>
      </c>
    </row>
    <row r="458" spans="4:4">
      <c r="D458" s="509" t="s">
        <v>4</v>
      </c>
    </row>
    <row r="459" spans="4:4">
      <c r="D459" s="509" t="s">
        <v>4</v>
      </c>
    </row>
    <row r="460" spans="4:4">
      <c r="D460" s="509" t="s">
        <v>4</v>
      </c>
    </row>
    <row r="461" spans="4:4">
      <c r="D461" s="509" t="s">
        <v>4</v>
      </c>
    </row>
    <row r="462" spans="4:4">
      <c r="D462" s="509" t="s">
        <v>4</v>
      </c>
    </row>
    <row r="463" spans="4:4">
      <c r="D463" s="509" t="s">
        <v>4</v>
      </c>
    </row>
    <row r="464" spans="4:4">
      <c r="D464" s="509" t="s">
        <v>4</v>
      </c>
    </row>
    <row r="465" spans="4:4">
      <c r="D465" s="509" t="s">
        <v>4</v>
      </c>
    </row>
    <row r="466" spans="4:4">
      <c r="D466" s="509" t="s">
        <v>4</v>
      </c>
    </row>
    <row r="467" spans="4:4">
      <c r="D467" s="509" t="s">
        <v>4</v>
      </c>
    </row>
    <row r="468" spans="4:4">
      <c r="D468" s="509" t="s">
        <v>4</v>
      </c>
    </row>
    <row r="469" spans="4:4">
      <c r="D469" s="509" t="s">
        <v>4</v>
      </c>
    </row>
    <row r="470" spans="4:4">
      <c r="D470" s="509" t="s">
        <v>4</v>
      </c>
    </row>
    <row r="471" spans="4:4">
      <c r="D471" s="509" t="s">
        <v>4</v>
      </c>
    </row>
    <row r="472" spans="4:4">
      <c r="D472" s="509" t="s">
        <v>4</v>
      </c>
    </row>
    <row r="473" spans="4:4">
      <c r="D473" s="509" t="s">
        <v>4</v>
      </c>
    </row>
    <row r="474" spans="4:4">
      <c r="D474" s="509" t="s">
        <v>4</v>
      </c>
    </row>
    <row r="475" spans="4:4">
      <c r="D475" s="509" t="s">
        <v>4</v>
      </c>
    </row>
    <row r="476" spans="4:4">
      <c r="D476" s="509" t="s">
        <v>4</v>
      </c>
    </row>
    <row r="477" spans="4:4">
      <c r="D477" s="509" t="s">
        <v>4</v>
      </c>
    </row>
    <row r="478" spans="4:4">
      <c r="D478" s="509" t="s">
        <v>4</v>
      </c>
    </row>
    <row r="479" spans="4:4">
      <c r="D479" s="509" t="s">
        <v>4</v>
      </c>
    </row>
    <row r="480" spans="4:4">
      <c r="D480" s="509" t="s">
        <v>4</v>
      </c>
    </row>
    <row r="481" spans="4:4">
      <c r="D481" s="509" t="s">
        <v>4</v>
      </c>
    </row>
    <row r="482" spans="4:4">
      <c r="D482" s="509" t="s">
        <v>4</v>
      </c>
    </row>
    <row r="483" spans="4:4">
      <c r="D483" s="509" t="s">
        <v>4</v>
      </c>
    </row>
    <row r="484" spans="4:4">
      <c r="D484" s="509" t="s">
        <v>4</v>
      </c>
    </row>
    <row r="485" spans="4:4">
      <c r="D485" s="509" t="s">
        <v>4</v>
      </c>
    </row>
    <row r="486" spans="4:4">
      <c r="D486" s="509" t="s">
        <v>4</v>
      </c>
    </row>
    <row r="487" spans="4:4">
      <c r="D487" s="509" t="s">
        <v>4</v>
      </c>
    </row>
    <row r="488" spans="4:4">
      <c r="D488" s="509" t="s">
        <v>4</v>
      </c>
    </row>
    <row r="489" spans="4:4">
      <c r="D489" s="509" t="s">
        <v>4</v>
      </c>
    </row>
    <row r="490" spans="4:4">
      <c r="D490" s="509" t="s">
        <v>4</v>
      </c>
    </row>
    <row r="491" spans="4:4">
      <c r="D491" s="509" t="s">
        <v>4</v>
      </c>
    </row>
    <row r="492" spans="4:4">
      <c r="D492" s="509" t="s">
        <v>4</v>
      </c>
    </row>
    <row r="493" spans="4:4">
      <c r="D493" s="509" t="s">
        <v>4</v>
      </c>
    </row>
    <row r="494" spans="4:4">
      <c r="D494" s="509" t="s">
        <v>4</v>
      </c>
    </row>
    <row r="495" spans="4:4">
      <c r="D495" s="509" t="s">
        <v>4</v>
      </c>
    </row>
    <row r="496" spans="4:4">
      <c r="D496" s="509" t="s">
        <v>4</v>
      </c>
    </row>
    <row r="497" spans="4:4">
      <c r="D497" s="509" t="s">
        <v>4</v>
      </c>
    </row>
    <row r="498" spans="4:4">
      <c r="D498" s="509" t="s">
        <v>4</v>
      </c>
    </row>
    <row r="499" spans="4:4">
      <c r="D499" s="509" t="s">
        <v>4</v>
      </c>
    </row>
    <row r="500" spans="4:4">
      <c r="D500" s="509" t="s">
        <v>4</v>
      </c>
    </row>
    <row r="501" spans="4:4">
      <c r="D501" s="509" t="s">
        <v>4</v>
      </c>
    </row>
    <row r="502" spans="4:4">
      <c r="D502" s="509" t="s">
        <v>4</v>
      </c>
    </row>
    <row r="503" spans="4:4">
      <c r="D503" s="509" t="s">
        <v>4</v>
      </c>
    </row>
    <row r="504" spans="4:4">
      <c r="D504" s="509" t="s">
        <v>4</v>
      </c>
    </row>
    <row r="505" spans="4:4">
      <c r="D505" s="509" t="s">
        <v>4</v>
      </c>
    </row>
    <row r="506" spans="4:4">
      <c r="D506" s="509" t="s">
        <v>4</v>
      </c>
    </row>
    <row r="507" spans="4:4">
      <c r="D507" s="509" t="s">
        <v>4</v>
      </c>
    </row>
    <row r="508" spans="4:4">
      <c r="D508" s="509" t="s">
        <v>4</v>
      </c>
    </row>
    <row r="509" spans="4:4">
      <c r="D509" s="509" t="s">
        <v>4</v>
      </c>
    </row>
    <row r="510" spans="4:4">
      <c r="D510" s="509" t="s">
        <v>4</v>
      </c>
    </row>
    <row r="511" spans="4:4">
      <c r="D511" s="509" t="s">
        <v>4</v>
      </c>
    </row>
    <row r="512" spans="4:4">
      <c r="D512" s="509" t="s">
        <v>4</v>
      </c>
    </row>
    <row r="513" spans="4:4">
      <c r="D513" s="509" t="s">
        <v>4</v>
      </c>
    </row>
    <row r="514" spans="4:4">
      <c r="D514" s="509" t="s">
        <v>4</v>
      </c>
    </row>
    <row r="515" spans="4:4">
      <c r="D515" s="509" t="s">
        <v>4</v>
      </c>
    </row>
    <row r="516" spans="4:4">
      <c r="D516" s="509" t="s">
        <v>4</v>
      </c>
    </row>
    <row r="517" spans="4:4">
      <c r="D517" s="509" t="s">
        <v>4</v>
      </c>
    </row>
    <row r="518" spans="4:4">
      <c r="D518" s="509" t="s">
        <v>4</v>
      </c>
    </row>
    <row r="519" spans="4:4">
      <c r="D519" s="509" t="s">
        <v>4</v>
      </c>
    </row>
    <row r="520" spans="4:4">
      <c r="D520" s="509" t="s">
        <v>4</v>
      </c>
    </row>
    <row r="521" spans="4:4">
      <c r="D521" s="509" t="s">
        <v>4</v>
      </c>
    </row>
    <row r="522" spans="4:4">
      <c r="D522" s="509" t="s">
        <v>4</v>
      </c>
    </row>
    <row r="523" spans="4:4">
      <c r="D523" s="509" t="s">
        <v>4</v>
      </c>
    </row>
    <row r="524" spans="4:4">
      <c r="D524" s="509" t="s">
        <v>4</v>
      </c>
    </row>
    <row r="525" spans="4:4">
      <c r="D525" s="509" t="s">
        <v>4</v>
      </c>
    </row>
    <row r="526" spans="4:4">
      <c r="D526" s="509" t="s">
        <v>4</v>
      </c>
    </row>
    <row r="527" spans="4:4">
      <c r="D527" s="509" t="s">
        <v>4</v>
      </c>
    </row>
    <row r="528" spans="4:4">
      <c r="D528" s="509" t="s">
        <v>4</v>
      </c>
    </row>
    <row r="529" spans="4:4">
      <c r="D529" s="509" t="s">
        <v>4</v>
      </c>
    </row>
    <row r="530" spans="4:4">
      <c r="D530" s="509" t="s">
        <v>4</v>
      </c>
    </row>
    <row r="531" spans="4:4">
      <c r="D531" s="509" t="s">
        <v>4</v>
      </c>
    </row>
    <row r="532" spans="4:4">
      <c r="D532" s="509" t="s">
        <v>4</v>
      </c>
    </row>
    <row r="533" spans="4:4">
      <c r="D533" s="509" t="s">
        <v>4</v>
      </c>
    </row>
    <row r="534" spans="4:4">
      <c r="D534" s="509" t="s">
        <v>4</v>
      </c>
    </row>
    <row r="535" spans="4:4">
      <c r="D535" s="509" t="s">
        <v>4</v>
      </c>
    </row>
    <row r="536" spans="4:4">
      <c r="D536" s="509" t="s">
        <v>4</v>
      </c>
    </row>
    <row r="537" spans="4:4">
      <c r="D537" s="509" t="s">
        <v>4</v>
      </c>
    </row>
    <row r="538" spans="4:4">
      <c r="D538" s="509" t="s">
        <v>4</v>
      </c>
    </row>
    <row r="539" spans="4:4">
      <c r="D539" s="509" t="s">
        <v>4</v>
      </c>
    </row>
    <row r="540" spans="4:4">
      <c r="D540" s="509" t="s">
        <v>4</v>
      </c>
    </row>
    <row r="541" spans="4:4">
      <c r="D541" s="509" t="s">
        <v>4</v>
      </c>
    </row>
    <row r="542" spans="4:4">
      <c r="D542" s="509" t="s">
        <v>4</v>
      </c>
    </row>
    <row r="543" spans="4:4">
      <c r="D543" s="509" t="s">
        <v>4</v>
      </c>
    </row>
    <row r="544" spans="4:4">
      <c r="D544" s="509" t="s">
        <v>4</v>
      </c>
    </row>
    <row r="545" spans="4:4">
      <c r="D545" s="509" t="s">
        <v>4</v>
      </c>
    </row>
    <row r="546" spans="4:4">
      <c r="D546" s="509" t="s">
        <v>4</v>
      </c>
    </row>
    <row r="547" spans="4:4">
      <c r="D547" s="509" t="s">
        <v>4</v>
      </c>
    </row>
    <row r="548" spans="4:4">
      <c r="D548" s="509" t="s">
        <v>4</v>
      </c>
    </row>
    <row r="549" spans="4:4">
      <c r="D549" s="509" t="s">
        <v>4</v>
      </c>
    </row>
    <row r="550" spans="4:4">
      <c r="D550" s="509" t="s">
        <v>4</v>
      </c>
    </row>
    <row r="551" spans="4:4">
      <c r="D551" s="509" t="s">
        <v>4</v>
      </c>
    </row>
    <row r="552" spans="4:4">
      <c r="D552" s="509" t="s">
        <v>4</v>
      </c>
    </row>
    <row r="553" spans="4:4">
      <c r="D553" s="509" t="s">
        <v>4</v>
      </c>
    </row>
    <row r="554" spans="4:4">
      <c r="D554" s="509" t="s">
        <v>4</v>
      </c>
    </row>
    <row r="555" spans="4:4">
      <c r="D555" s="509" t="s">
        <v>4</v>
      </c>
    </row>
    <row r="556" spans="4:4">
      <c r="D556" s="509" t="s">
        <v>4</v>
      </c>
    </row>
    <row r="557" spans="4:4">
      <c r="D557" s="509" t="s">
        <v>4</v>
      </c>
    </row>
    <row r="558" spans="4:4">
      <c r="D558" s="509" t="s">
        <v>4</v>
      </c>
    </row>
    <row r="559" spans="4:4">
      <c r="D559" s="509" t="s">
        <v>4</v>
      </c>
    </row>
    <row r="560" spans="4:4">
      <c r="D560" s="509" t="s">
        <v>4</v>
      </c>
    </row>
    <row r="561" spans="4:4">
      <c r="D561" s="509" t="s">
        <v>4</v>
      </c>
    </row>
    <row r="562" spans="4:4">
      <c r="D562" s="509" t="s">
        <v>4</v>
      </c>
    </row>
    <row r="563" spans="4:4">
      <c r="D563" s="509" t="s">
        <v>4</v>
      </c>
    </row>
    <row r="564" spans="4:4">
      <c r="D564" s="509" t="s">
        <v>4</v>
      </c>
    </row>
    <row r="565" spans="4:4">
      <c r="D565" s="509" t="s">
        <v>4</v>
      </c>
    </row>
    <row r="566" spans="4:4">
      <c r="D566" s="509" t="s">
        <v>4</v>
      </c>
    </row>
    <row r="567" spans="4:4">
      <c r="D567" s="509" t="s">
        <v>4</v>
      </c>
    </row>
    <row r="568" spans="4:4">
      <c r="D568" s="509" t="s">
        <v>4</v>
      </c>
    </row>
    <row r="569" spans="4:4">
      <c r="D569" s="509" t="s">
        <v>4</v>
      </c>
    </row>
    <row r="570" spans="4:4">
      <c r="D570" s="509" t="s">
        <v>4</v>
      </c>
    </row>
    <row r="571" spans="4:4">
      <c r="D571" s="509" t="s">
        <v>4</v>
      </c>
    </row>
    <row r="572" spans="4:4">
      <c r="D572" s="509" t="s">
        <v>4</v>
      </c>
    </row>
    <row r="573" spans="4:4">
      <c r="D573" s="509" t="s">
        <v>4</v>
      </c>
    </row>
    <row r="574" spans="4:4">
      <c r="D574" s="509" t="s">
        <v>4</v>
      </c>
    </row>
  </sheetData>
  <mergeCells count="8">
    <mergeCell ref="A13:C13"/>
    <mergeCell ref="B41:C4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1" orientation="landscape" useFirstPageNumber="1" r:id="rId1"/>
  <headerFooter alignWithMargins="0">
    <oddHeader>&amp;C&amp;"Arial,Normalny"&amp;13-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5" zoomScaleNormal="75" workbookViewId="0">
      <selection activeCell="P23" sqref="P23"/>
    </sheetView>
  </sheetViews>
  <sheetFormatPr defaultColWidth="12.5703125" defaultRowHeight="15"/>
  <cols>
    <col min="1" max="1" width="4.85546875" style="512" customWidth="1"/>
    <col min="2" max="2" width="1.7109375" style="512" customWidth="1"/>
    <col min="3" max="3" width="55" style="512" customWidth="1"/>
    <col min="4" max="4" width="20.140625" style="512" customWidth="1"/>
    <col min="5" max="8" width="21.42578125" style="512" customWidth="1"/>
    <col min="9" max="256" width="12.5703125" style="512"/>
    <col min="257" max="257" width="4.85546875" style="512" customWidth="1"/>
    <col min="258" max="258" width="1.7109375" style="512" customWidth="1"/>
    <col min="259" max="259" width="55" style="512" customWidth="1"/>
    <col min="260" max="260" width="20.140625" style="512" customWidth="1"/>
    <col min="261" max="264" width="21.42578125" style="512" customWidth="1"/>
    <col min="265" max="512" width="12.5703125" style="512"/>
    <col min="513" max="513" width="4.85546875" style="512" customWidth="1"/>
    <col min="514" max="514" width="1.7109375" style="512" customWidth="1"/>
    <col min="515" max="515" width="55" style="512" customWidth="1"/>
    <col min="516" max="516" width="20.140625" style="512" customWidth="1"/>
    <col min="517" max="520" width="21.42578125" style="512" customWidth="1"/>
    <col min="521" max="768" width="12.5703125" style="512"/>
    <col min="769" max="769" width="4.85546875" style="512" customWidth="1"/>
    <col min="770" max="770" width="1.7109375" style="512" customWidth="1"/>
    <col min="771" max="771" width="55" style="512" customWidth="1"/>
    <col min="772" max="772" width="20.140625" style="512" customWidth="1"/>
    <col min="773" max="776" width="21.42578125" style="512" customWidth="1"/>
    <col min="777" max="1024" width="12.5703125" style="512"/>
    <col min="1025" max="1025" width="4.85546875" style="512" customWidth="1"/>
    <col min="1026" max="1026" width="1.7109375" style="512" customWidth="1"/>
    <col min="1027" max="1027" width="55" style="512" customWidth="1"/>
    <col min="1028" max="1028" width="20.140625" style="512" customWidth="1"/>
    <col min="1029" max="1032" width="21.42578125" style="512" customWidth="1"/>
    <col min="1033" max="1280" width="12.5703125" style="512"/>
    <col min="1281" max="1281" width="4.85546875" style="512" customWidth="1"/>
    <col min="1282" max="1282" width="1.7109375" style="512" customWidth="1"/>
    <col min="1283" max="1283" width="55" style="512" customWidth="1"/>
    <col min="1284" max="1284" width="20.140625" style="512" customWidth="1"/>
    <col min="1285" max="1288" width="21.42578125" style="512" customWidth="1"/>
    <col min="1289" max="1536" width="12.5703125" style="512"/>
    <col min="1537" max="1537" width="4.85546875" style="512" customWidth="1"/>
    <col min="1538" max="1538" width="1.7109375" style="512" customWidth="1"/>
    <col min="1539" max="1539" width="55" style="512" customWidth="1"/>
    <col min="1540" max="1540" width="20.140625" style="512" customWidth="1"/>
    <col min="1541" max="1544" width="21.42578125" style="512" customWidth="1"/>
    <col min="1545" max="1792" width="12.5703125" style="512"/>
    <col min="1793" max="1793" width="4.85546875" style="512" customWidth="1"/>
    <col min="1794" max="1794" width="1.7109375" style="512" customWidth="1"/>
    <col min="1795" max="1795" width="55" style="512" customWidth="1"/>
    <col min="1796" max="1796" width="20.140625" style="512" customWidth="1"/>
    <col min="1797" max="1800" width="21.42578125" style="512" customWidth="1"/>
    <col min="1801" max="2048" width="12.5703125" style="512"/>
    <col min="2049" max="2049" width="4.85546875" style="512" customWidth="1"/>
    <col min="2050" max="2050" width="1.7109375" style="512" customWidth="1"/>
    <col min="2051" max="2051" width="55" style="512" customWidth="1"/>
    <col min="2052" max="2052" width="20.140625" style="512" customWidth="1"/>
    <col min="2053" max="2056" width="21.42578125" style="512" customWidth="1"/>
    <col min="2057" max="2304" width="12.5703125" style="512"/>
    <col min="2305" max="2305" width="4.85546875" style="512" customWidth="1"/>
    <col min="2306" max="2306" width="1.7109375" style="512" customWidth="1"/>
    <col min="2307" max="2307" width="55" style="512" customWidth="1"/>
    <col min="2308" max="2308" width="20.140625" style="512" customWidth="1"/>
    <col min="2309" max="2312" width="21.42578125" style="512" customWidth="1"/>
    <col min="2313" max="2560" width="12.5703125" style="512"/>
    <col min="2561" max="2561" width="4.85546875" style="512" customWidth="1"/>
    <col min="2562" max="2562" width="1.7109375" style="512" customWidth="1"/>
    <col min="2563" max="2563" width="55" style="512" customWidth="1"/>
    <col min="2564" max="2564" width="20.140625" style="512" customWidth="1"/>
    <col min="2565" max="2568" width="21.42578125" style="512" customWidth="1"/>
    <col min="2569" max="2816" width="12.5703125" style="512"/>
    <col min="2817" max="2817" width="4.85546875" style="512" customWidth="1"/>
    <col min="2818" max="2818" width="1.7109375" style="512" customWidth="1"/>
    <col min="2819" max="2819" width="55" style="512" customWidth="1"/>
    <col min="2820" max="2820" width="20.140625" style="512" customWidth="1"/>
    <col min="2821" max="2824" width="21.42578125" style="512" customWidth="1"/>
    <col min="2825" max="3072" width="12.5703125" style="512"/>
    <col min="3073" max="3073" width="4.85546875" style="512" customWidth="1"/>
    <col min="3074" max="3074" width="1.7109375" style="512" customWidth="1"/>
    <col min="3075" max="3075" width="55" style="512" customWidth="1"/>
    <col min="3076" max="3076" width="20.140625" style="512" customWidth="1"/>
    <col min="3077" max="3080" width="21.42578125" style="512" customWidth="1"/>
    <col min="3081" max="3328" width="12.5703125" style="512"/>
    <col min="3329" max="3329" width="4.85546875" style="512" customWidth="1"/>
    <col min="3330" max="3330" width="1.7109375" style="512" customWidth="1"/>
    <col min="3331" max="3331" width="55" style="512" customWidth="1"/>
    <col min="3332" max="3332" width="20.140625" style="512" customWidth="1"/>
    <col min="3333" max="3336" width="21.42578125" style="512" customWidth="1"/>
    <col min="3337" max="3584" width="12.5703125" style="512"/>
    <col min="3585" max="3585" width="4.85546875" style="512" customWidth="1"/>
    <col min="3586" max="3586" width="1.7109375" style="512" customWidth="1"/>
    <col min="3587" max="3587" width="55" style="512" customWidth="1"/>
    <col min="3588" max="3588" width="20.140625" style="512" customWidth="1"/>
    <col min="3589" max="3592" width="21.42578125" style="512" customWidth="1"/>
    <col min="3593" max="3840" width="12.5703125" style="512"/>
    <col min="3841" max="3841" width="4.85546875" style="512" customWidth="1"/>
    <col min="3842" max="3842" width="1.7109375" style="512" customWidth="1"/>
    <col min="3843" max="3843" width="55" style="512" customWidth="1"/>
    <col min="3844" max="3844" width="20.140625" style="512" customWidth="1"/>
    <col min="3845" max="3848" width="21.42578125" style="512" customWidth="1"/>
    <col min="3849" max="4096" width="12.5703125" style="512"/>
    <col min="4097" max="4097" width="4.85546875" style="512" customWidth="1"/>
    <col min="4098" max="4098" width="1.7109375" style="512" customWidth="1"/>
    <col min="4099" max="4099" width="55" style="512" customWidth="1"/>
    <col min="4100" max="4100" width="20.140625" style="512" customWidth="1"/>
    <col min="4101" max="4104" width="21.42578125" style="512" customWidth="1"/>
    <col min="4105" max="4352" width="12.5703125" style="512"/>
    <col min="4353" max="4353" width="4.85546875" style="512" customWidth="1"/>
    <col min="4354" max="4354" width="1.7109375" style="512" customWidth="1"/>
    <col min="4355" max="4355" width="55" style="512" customWidth="1"/>
    <col min="4356" max="4356" width="20.140625" style="512" customWidth="1"/>
    <col min="4357" max="4360" width="21.42578125" style="512" customWidth="1"/>
    <col min="4361" max="4608" width="12.5703125" style="512"/>
    <col min="4609" max="4609" width="4.85546875" style="512" customWidth="1"/>
    <col min="4610" max="4610" width="1.7109375" style="512" customWidth="1"/>
    <col min="4611" max="4611" width="55" style="512" customWidth="1"/>
    <col min="4612" max="4612" width="20.140625" style="512" customWidth="1"/>
    <col min="4613" max="4616" width="21.42578125" style="512" customWidth="1"/>
    <col min="4617" max="4864" width="12.5703125" style="512"/>
    <col min="4865" max="4865" width="4.85546875" style="512" customWidth="1"/>
    <col min="4866" max="4866" width="1.7109375" style="512" customWidth="1"/>
    <col min="4867" max="4867" width="55" style="512" customWidth="1"/>
    <col min="4868" max="4868" width="20.140625" style="512" customWidth="1"/>
    <col min="4869" max="4872" width="21.42578125" style="512" customWidth="1"/>
    <col min="4873" max="5120" width="12.5703125" style="512"/>
    <col min="5121" max="5121" width="4.85546875" style="512" customWidth="1"/>
    <col min="5122" max="5122" width="1.7109375" style="512" customWidth="1"/>
    <col min="5123" max="5123" width="55" style="512" customWidth="1"/>
    <col min="5124" max="5124" width="20.140625" style="512" customWidth="1"/>
    <col min="5125" max="5128" width="21.42578125" style="512" customWidth="1"/>
    <col min="5129" max="5376" width="12.5703125" style="512"/>
    <col min="5377" max="5377" width="4.85546875" style="512" customWidth="1"/>
    <col min="5378" max="5378" width="1.7109375" style="512" customWidth="1"/>
    <col min="5379" max="5379" width="55" style="512" customWidth="1"/>
    <col min="5380" max="5380" width="20.140625" style="512" customWidth="1"/>
    <col min="5381" max="5384" width="21.42578125" style="512" customWidth="1"/>
    <col min="5385" max="5632" width="12.5703125" style="512"/>
    <col min="5633" max="5633" width="4.85546875" style="512" customWidth="1"/>
    <col min="5634" max="5634" width="1.7109375" style="512" customWidth="1"/>
    <col min="5635" max="5635" width="55" style="512" customWidth="1"/>
    <col min="5636" max="5636" width="20.140625" style="512" customWidth="1"/>
    <col min="5637" max="5640" width="21.42578125" style="512" customWidth="1"/>
    <col min="5641" max="5888" width="12.5703125" style="512"/>
    <col min="5889" max="5889" width="4.85546875" style="512" customWidth="1"/>
    <col min="5890" max="5890" width="1.7109375" style="512" customWidth="1"/>
    <col min="5891" max="5891" width="55" style="512" customWidth="1"/>
    <col min="5892" max="5892" width="20.140625" style="512" customWidth="1"/>
    <col min="5893" max="5896" width="21.42578125" style="512" customWidth="1"/>
    <col min="5897" max="6144" width="12.5703125" style="512"/>
    <col min="6145" max="6145" width="4.85546875" style="512" customWidth="1"/>
    <col min="6146" max="6146" width="1.7109375" style="512" customWidth="1"/>
    <col min="6147" max="6147" width="55" style="512" customWidth="1"/>
    <col min="6148" max="6148" width="20.140625" style="512" customWidth="1"/>
    <col min="6149" max="6152" width="21.42578125" style="512" customWidth="1"/>
    <col min="6153" max="6400" width="12.5703125" style="512"/>
    <col min="6401" max="6401" width="4.85546875" style="512" customWidth="1"/>
    <col min="6402" max="6402" width="1.7109375" style="512" customWidth="1"/>
    <col min="6403" max="6403" width="55" style="512" customWidth="1"/>
    <col min="6404" max="6404" width="20.140625" style="512" customWidth="1"/>
    <col min="6405" max="6408" width="21.42578125" style="512" customWidth="1"/>
    <col min="6409" max="6656" width="12.5703125" style="512"/>
    <col min="6657" max="6657" width="4.85546875" style="512" customWidth="1"/>
    <col min="6658" max="6658" width="1.7109375" style="512" customWidth="1"/>
    <col min="6659" max="6659" width="55" style="512" customWidth="1"/>
    <col min="6660" max="6660" width="20.140625" style="512" customWidth="1"/>
    <col min="6661" max="6664" width="21.42578125" style="512" customWidth="1"/>
    <col min="6665" max="6912" width="12.5703125" style="512"/>
    <col min="6913" max="6913" width="4.85546875" style="512" customWidth="1"/>
    <col min="6914" max="6914" width="1.7109375" style="512" customWidth="1"/>
    <col min="6915" max="6915" width="55" style="512" customWidth="1"/>
    <col min="6916" max="6916" width="20.140625" style="512" customWidth="1"/>
    <col min="6917" max="6920" width="21.42578125" style="512" customWidth="1"/>
    <col min="6921" max="7168" width="12.5703125" style="512"/>
    <col min="7169" max="7169" width="4.85546875" style="512" customWidth="1"/>
    <col min="7170" max="7170" width="1.7109375" style="512" customWidth="1"/>
    <col min="7171" max="7171" width="55" style="512" customWidth="1"/>
    <col min="7172" max="7172" width="20.140625" style="512" customWidth="1"/>
    <col min="7173" max="7176" width="21.42578125" style="512" customWidth="1"/>
    <col min="7177" max="7424" width="12.5703125" style="512"/>
    <col min="7425" max="7425" width="4.85546875" style="512" customWidth="1"/>
    <col min="7426" max="7426" width="1.7109375" style="512" customWidth="1"/>
    <col min="7427" max="7427" width="55" style="512" customWidth="1"/>
    <col min="7428" max="7428" width="20.140625" style="512" customWidth="1"/>
    <col min="7429" max="7432" width="21.42578125" style="512" customWidth="1"/>
    <col min="7433" max="7680" width="12.5703125" style="512"/>
    <col min="7681" max="7681" width="4.85546875" style="512" customWidth="1"/>
    <col min="7682" max="7682" width="1.7109375" style="512" customWidth="1"/>
    <col min="7683" max="7683" width="55" style="512" customWidth="1"/>
    <col min="7684" max="7684" width="20.140625" style="512" customWidth="1"/>
    <col min="7685" max="7688" width="21.42578125" style="512" customWidth="1"/>
    <col min="7689" max="7936" width="12.5703125" style="512"/>
    <col min="7937" max="7937" width="4.85546875" style="512" customWidth="1"/>
    <col min="7938" max="7938" width="1.7109375" style="512" customWidth="1"/>
    <col min="7939" max="7939" width="55" style="512" customWidth="1"/>
    <col min="7940" max="7940" width="20.140625" style="512" customWidth="1"/>
    <col min="7941" max="7944" width="21.42578125" style="512" customWidth="1"/>
    <col min="7945" max="8192" width="12.5703125" style="512"/>
    <col min="8193" max="8193" width="4.85546875" style="512" customWidth="1"/>
    <col min="8194" max="8194" width="1.7109375" style="512" customWidth="1"/>
    <col min="8195" max="8195" width="55" style="512" customWidth="1"/>
    <col min="8196" max="8196" width="20.140625" style="512" customWidth="1"/>
    <col min="8197" max="8200" width="21.42578125" style="512" customWidth="1"/>
    <col min="8201" max="8448" width="12.5703125" style="512"/>
    <col min="8449" max="8449" width="4.85546875" style="512" customWidth="1"/>
    <col min="8450" max="8450" width="1.7109375" style="512" customWidth="1"/>
    <col min="8451" max="8451" width="55" style="512" customWidth="1"/>
    <col min="8452" max="8452" width="20.140625" style="512" customWidth="1"/>
    <col min="8453" max="8456" width="21.42578125" style="512" customWidth="1"/>
    <col min="8457" max="8704" width="12.5703125" style="512"/>
    <col min="8705" max="8705" width="4.85546875" style="512" customWidth="1"/>
    <col min="8706" max="8706" width="1.7109375" style="512" customWidth="1"/>
    <col min="8707" max="8707" width="55" style="512" customWidth="1"/>
    <col min="8708" max="8708" width="20.140625" style="512" customWidth="1"/>
    <col min="8709" max="8712" width="21.42578125" style="512" customWidth="1"/>
    <col min="8713" max="8960" width="12.5703125" style="512"/>
    <col min="8961" max="8961" width="4.85546875" style="512" customWidth="1"/>
    <col min="8962" max="8962" width="1.7109375" style="512" customWidth="1"/>
    <col min="8963" max="8963" width="55" style="512" customWidth="1"/>
    <col min="8964" max="8964" width="20.140625" style="512" customWidth="1"/>
    <col min="8965" max="8968" width="21.42578125" style="512" customWidth="1"/>
    <col min="8969" max="9216" width="12.5703125" style="512"/>
    <col min="9217" max="9217" width="4.85546875" style="512" customWidth="1"/>
    <col min="9218" max="9218" width="1.7109375" style="512" customWidth="1"/>
    <col min="9219" max="9219" width="55" style="512" customWidth="1"/>
    <col min="9220" max="9220" width="20.140625" style="512" customWidth="1"/>
    <col min="9221" max="9224" width="21.42578125" style="512" customWidth="1"/>
    <col min="9225" max="9472" width="12.5703125" style="512"/>
    <col min="9473" max="9473" width="4.85546875" style="512" customWidth="1"/>
    <col min="9474" max="9474" width="1.7109375" style="512" customWidth="1"/>
    <col min="9475" max="9475" width="55" style="512" customWidth="1"/>
    <col min="9476" max="9476" width="20.140625" style="512" customWidth="1"/>
    <col min="9477" max="9480" width="21.42578125" style="512" customWidth="1"/>
    <col min="9481" max="9728" width="12.5703125" style="512"/>
    <col min="9729" max="9729" width="4.85546875" style="512" customWidth="1"/>
    <col min="9730" max="9730" width="1.7109375" style="512" customWidth="1"/>
    <col min="9731" max="9731" width="55" style="512" customWidth="1"/>
    <col min="9732" max="9732" width="20.140625" style="512" customWidth="1"/>
    <col min="9733" max="9736" width="21.42578125" style="512" customWidth="1"/>
    <col min="9737" max="9984" width="12.5703125" style="512"/>
    <col min="9985" max="9985" width="4.85546875" style="512" customWidth="1"/>
    <col min="9986" max="9986" width="1.7109375" style="512" customWidth="1"/>
    <col min="9987" max="9987" width="55" style="512" customWidth="1"/>
    <col min="9988" max="9988" width="20.140625" style="512" customWidth="1"/>
    <col min="9989" max="9992" width="21.42578125" style="512" customWidth="1"/>
    <col min="9993" max="10240" width="12.5703125" style="512"/>
    <col min="10241" max="10241" width="4.85546875" style="512" customWidth="1"/>
    <col min="10242" max="10242" width="1.7109375" style="512" customWidth="1"/>
    <col min="10243" max="10243" width="55" style="512" customWidth="1"/>
    <col min="10244" max="10244" width="20.140625" style="512" customWidth="1"/>
    <col min="10245" max="10248" width="21.42578125" style="512" customWidth="1"/>
    <col min="10249" max="10496" width="12.5703125" style="512"/>
    <col min="10497" max="10497" width="4.85546875" style="512" customWidth="1"/>
    <col min="10498" max="10498" width="1.7109375" style="512" customWidth="1"/>
    <col min="10499" max="10499" width="55" style="512" customWidth="1"/>
    <col min="10500" max="10500" width="20.140625" style="512" customWidth="1"/>
    <col min="10501" max="10504" width="21.42578125" style="512" customWidth="1"/>
    <col min="10505" max="10752" width="12.5703125" style="512"/>
    <col min="10753" max="10753" width="4.85546875" style="512" customWidth="1"/>
    <col min="10754" max="10754" width="1.7109375" style="512" customWidth="1"/>
    <col min="10755" max="10755" width="55" style="512" customWidth="1"/>
    <col min="10756" max="10756" width="20.140625" style="512" customWidth="1"/>
    <col min="10757" max="10760" width="21.42578125" style="512" customWidth="1"/>
    <col min="10761" max="11008" width="12.5703125" style="512"/>
    <col min="11009" max="11009" width="4.85546875" style="512" customWidth="1"/>
    <col min="11010" max="11010" width="1.7109375" style="512" customWidth="1"/>
    <col min="11011" max="11011" width="55" style="512" customWidth="1"/>
    <col min="11012" max="11012" width="20.140625" style="512" customWidth="1"/>
    <col min="11013" max="11016" width="21.42578125" style="512" customWidth="1"/>
    <col min="11017" max="11264" width="12.5703125" style="512"/>
    <col min="11265" max="11265" width="4.85546875" style="512" customWidth="1"/>
    <col min="11266" max="11266" width="1.7109375" style="512" customWidth="1"/>
    <col min="11267" max="11267" width="55" style="512" customWidth="1"/>
    <col min="11268" max="11268" width="20.140625" style="512" customWidth="1"/>
    <col min="11269" max="11272" width="21.42578125" style="512" customWidth="1"/>
    <col min="11273" max="11520" width="12.5703125" style="512"/>
    <col min="11521" max="11521" width="4.85546875" style="512" customWidth="1"/>
    <col min="11522" max="11522" width="1.7109375" style="512" customWidth="1"/>
    <col min="11523" max="11523" width="55" style="512" customWidth="1"/>
    <col min="11524" max="11524" width="20.140625" style="512" customWidth="1"/>
    <col min="11525" max="11528" width="21.42578125" style="512" customWidth="1"/>
    <col min="11529" max="11776" width="12.5703125" style="512"/>
    <col min="11777" max="11777" width="4.85546875" style="512" customWidth="1"/>
    <col min="11778" max="11778" width="1.7109375" style="512" customWidth="1"/>
    <col min="11779" max="11779" width="55" style="512" customWidth="1"/>
    <col min="11780" max="11780" width="20.140625" style="512" customWidth="1"/>
    <col min="11781" max="11784" width="21.42578125" style="512" customWidth="1"/>
    <col min="11785" max="12032" width="12.5703125" style="512"/>
    <col min="12033" max="12033" width="4.85546875" style="512" customWidth="1"/>
    <col min="12034" max="12034" width="1.7109375" style="512" customWidth="1"/>
    <col min="12035" max="12035" width="55" style="512" customWidth="1"/>
    <col min="12036" max="12036" width="20.140625" style="512" customWidth="1"/>
    <col min="12037" max="12040" width="21.42578125" style="512" customWidth="1"/>
    <col min="12041" max="12288" width="12.5703125" style="512"/>
    <col min="12289" max="12289" width="4.85546875" style="512" customWidth="1"/>
    <col min="12290" max="12290" width="1.7109375" style="512" customWidth="1"/>
    <col min="12291" max="12291" width="55" style="512" customWidth="1"/>
    <col min="12292" max="12292" width="20.140625" style="512" customWidth="1"/>
    <col min="12293" max="12296" width="21.42578125" style="512" customWidth="1"/>
    <col min="12297" max="12544" width="12.5703125" style="512"/>
    <col min="12545" max="12545" width="4.85546875" style="512" customWidth="1"/>
    <col min="12546" max="12546" width="1.7109375" style="512" customWidth="1"/>
    <col min="12547" max="12547" width="55" style="512" customWidth="1"/>
    <col min="12548" max="12548" width="20.140625" style="512" customWidth="1"/>
    <col min="12549" max="12552" width="21.42578125" style="512" customWidth="1"/>
    <col min="12553" max="12800" width="12.5703125" style="512"/>
    <col min="12801" max="12801" width="4.85546875" style="512" customWidth="1"/>
    <col min="12802" max="12802" width="1.7109375" style="512" customWidth="1"/>
    <col min="12803" max="12803" width="55" style="512" customWidth="1"/>
    <col min="12804" max="12804" width="20.140625" style="512" customWidth="1"/>
    <col min="12805" max="12808" width="21.42578125" style="512" customWidth="1"/>
    <col min="12809" max="13056" width="12.5703125" style="512"/>
    <col min="13057" max="13057" width="4.85546875" style="512" customWidth="1"/>
    <col min="13058" max="13058" width="1.7109375" style="512" customWidth="1"/>
    <col min="13059" max="13059" width="55" style="512" customWidth="1"/>
    <col min="13060" max="13060" width="20.140625" style="512" customWidth="1"/>
    <col min="13061" max="13064" width="21.42578125" style="512" customWidth="1"/>
    <col min="13065" max="13312" width="12.5703125" style="512"/>
    <col min="13313" max="13313" width="4.85546875" style="512" customWidth="1"/>
    <col min="13314" max="13314" width="1.7109375" style="512" customWidth="1"/>
    <col min="13315" max="13315" width="55" style="512" customWidth="1"/>
    <col min="13316" max="13316" width="20.140625" style="512" customWidth="1"/>
    <col min="13317" max="13320" width="21.42578125" style="512" customWidth="1"/>
    <col min="13321" max="13568" width="12.5703125" style="512"/>
    <col min="13569" max="13569" width="4.85546875" style="512" customWidth="1"/>
    <col min="13570" max="13570" width="1.7109375" style="512" customWidth="1"/>
    <col min="13571" max="13571" width="55" style="512" customWidth="1"/>
    <col min="13572" max="13572" width="20.140625" style="512" customWidth="1"/>
    <col min="13573" max="13576" width="21.42578125" style="512" customWidth="1"/>
    <col min="13577" max="13824" width="12.5703125" style="512"/>
    <col min="13825" max="13825" width="4.85546875" style="512" customWidth="1"/>
    <col min="13826" max="13826" width="1.7109375" style="512" customWidth="1"/>
    <col min="13827" max="13827" width="55" style="512" customWidth="1"/>
    <col min="13828" max="13828" width="20.140625" style="512" customWidth="1"/>
    <col min="13829" max="13832" width="21.42578125" style="512" customWidth="1"/>
    <col min="13833" max="14080" width="12.5703125" style="512"/>
    <col min="14081" max="14081" width="4.85546875" style="512" customWidth="1"/>
    <col min="14082" max="14082" width="1.7109375" style="512" customWidth="1"/>
    <col min="14083" max="14083" width="55" style="512" customWidth="1"/>
    <col min="14084" max="14084" width="20.140625" style="512" customWidth="1"/>
    <col min="14085" max="14088" width="21.42578125" style="512" customWidth="1"/>
    <col min="14089" max="14336" width="12.5703125" style="512"/>
    <col min="14337" max="14337" width="4.85546875" style="512" customWidth="1"/>
    <col min="14338" max="14338" width="1.7109375" style="512" customWidth="1"/>
    <col min="14339" max="14339" width="55" style="512" customWidth="1"/>
    <col min="14340" max="14340" width="20.140625" style="512" customWidth="1"/>
    <col min="14341" max="14344" width="21.42578125" style="512" customWidth="1"/>
    <col min="14345" max="14592" width="12.5703125" style="512"/>
    <col min="14593" max="14593" width="4.85546875" style="512" customWidth="1"/>
    <col min="14594" max="14594" width="1.7109375" style="512" customWidth="1"/>
    <col min="14595" max="14595" width="55" style="512" customWidth="1"/>
    <col min="14596" max="14596" width="20.140625" style="512" customWidth="1"/>
    <col min="14597" max="14600" width="21.42578125" style="512" customWidth="1"/>
    <col min="14601" max="14848" width="12.5703125" style="512"/>
    <col min="14849" max="14849" width="4.85546875" style="512" customWidth="1"/>
    <col min="14850" max="14850" width="1.7109375" style="512" customWidth="1"/>
    <col min="14851" max="14851" width="55" style="512" customWidth="1"/>
    <col min="14852" max="14852" width="20.140625" style="512" customWidth="1"/>
    <col min="14853" max="14856" width="21.42578125" style="512" customWidth="1"/>
    <col min="14857" max="15104" width="12.5703125" style="512"/>
    <col min="15105" max="15105" width="4.85546875" style="512" customWidth="1"/>
    <col min="15106" max="15106" width="1.7109375" style="512" customWidth="1"/>
    <col min="15107" max="15107" width="55" style="512" customWidth="1"/>
    <col min="15108" max="15108" width="20.140625" style="512" customWidth="1"/>
    <col min="15109" max="15112" width="21.42578125" style="512" customWidth="1"/>
    <col min="15113" max="15360" width="12.5703125" style="512"/>
    <col min="15361" max="15361" width="4.85546875" style="512" customWidth="1"/>
    <col min="15362" max="15362" width="1.7109375" style="512" customWidth="1"/>
    <col min="15363" max="15363" width="55" style="512" customWidth="1"/>
    <col min="15364" max="15364" width="20.140625" style="512" customWidth="1"/>
    <col min="15365" max="15368" width="21.42578125" style="512" customWidth="1"/>
    <col min="15369" max="15616" width="12.5703125" style="512"/>
    <col min="15617" max="15617" width="4.85546875" style="512" customWidth="1"/>
    <col min="15618" max="15618" width="1.7109375" style="512" customWidth="1"/>
    <col min="15619" max="15619" width="55" style="512" customWidth="1"/>
    <col min="15620" max="15620" width="20.140625" style="512" customWidth="1"/>
    <col min="15621" max="15624" width="21.42578125" style="512" customWidth="1"/>
    <col min="15625" max="15872" width="12.5703125" style="512"/>
    <col min="15873" max="15873" width="4.85546875" style="512" customWidth="1"/>
    <col min="15874" max="15874" width="1.7109375" style="512" customWidth="1"/>
    <col min="15875" max="15875" width="55" style="512" customWidth="1"/>
    <col min="15876" max="15876" width="20.140625" style="512" customWidth="1"/>
    <col min="15877" max="15880" width="21.42578125" style="512" customWidth="1"/>
    <col min="15881" max="16128" width="12.5703125" style="512"/>
    <col min="16129" max="16129" width="4.85546875" style="512" customWidth="1"/>
    <col min="16130" max="16130" width="1.7109375" style="512" customWidth="1"/>
    <col min="16131" max="16131" width="55" style="512" customWidth="1"/>
    <col min="16132" max="16132" width="20.140625" style="512" customWidth="1"/>
    <col min="16133" max="16136" width="21.42578125" style="512" customWidth="1"/>
    <col min="16137" max="16384" width="12.5703125" style="512"/>
  </cols>
  <sheetData>
    <row r="1" spans="1:30" ht="16.5" customHeight="1">
      <c r="A1" s="1612" t="s">
        <v>602</v>
      </c>
      <c r="B1" s="1612"/>
      <c r="C1" s="1612"/>
      <c r="D1" s="510"/>
      <c r="E1" s="510"/>
      <c r="F1" s="510"/>
      <c r="G1" s="511"/>
      <c r="H1" s="511"/>
    </row>
    <row r="2" spans="1:30" ht="15.75" customHeight="1">
      <c r="A2" s="1613" t="s">
        <v>603</v>
      </c>
      <c r="B2" s="1613"/>
      <c r="C2" s="1613"/>
      <c r="D2" s="1613"/>
      <c r="E2" s="1613"/>
      <c r="F2" s="1613"/>
      <c r="G2" s="1613"/>
      <c r="H2" s="1613"/>
    </row>
    <row r="3" spans="1:30" ht="12" customHeight="1">
      <c r="A3" s="510"/>
      <c r="B3" s="510"/>
      <c r="C3" s="513"/>
      <c r="D3" s="514"/>
      <c r="E3" s="514"/>
      <c r="F3" s="514"/>
      <c r="G3" s="515"/>
      <c r="H3" s="515"/>
    </row>
    <row r="4" spans="1:30" ht="15" customHeight="1">
      <c r="A4" s="516"/>
      <c r="B4" s="516"/>
      <c r="C4" s="513"/>
      <c r="D4" s="514"/>
      <c r="E4" s="514"/>
      <c r="F4" s="514"/>
      <c r="G4" s="515"/>
      <c r="H4" s="517" t="s">
        <v>2</v>
      </c>
    </row>
    <row r="5" spans="1:30" ht="16.5" customHeight="1">
      <c r="A5" s="518"/>
      <c r="B5" s="511"/>
      <c r="C5" s="519"/>
      <c r="D5" s="1614" t="s">
        <v>563</v>
      </c>
      <c r="E5" s="1615"/>
      <c r="F5" s="1616"/>
      <c r="G5" s="1617" t="s">
        <v>564</v>
      </c>
      <c r="H5" s="1618"/>
    </row>
    <row r="6" spans="1:30" ht="15" customHeight="1">
      <c r="A6" s="520"/>
      <c r="B6" s="511"/>
      <c r="C6" s="521"/>
      <c r="D6" s="1605" t="s">
        <v>746</v>
      </c>
      <c r="E6" s="1606"/>
      <c r="F6" s="1607"/>
      <c r="G6" s="1586" t="s">
        <v>746</v>
      </c>
      <c r="H6" s="1588"/>
      <c r="K6" s="522" t="s">
        <v>4</v>
      </c>
      <c r="L6" s="522" t="s">
        <v>4</v>
      </c>
      <c r="M6" s="522" t="s">
        <v>4</v>
      </c>
      <c r="N6" s="522" t="s">
        <v>4</v>
      </c>
      <c r="W6" s="522" t="s">
        <v>4</v>
      </c>
      <c r="X6" s="522" t="s">
        <v>4</v>
      </c>
      <c r="Y6" s="522" t="s">
        <v>4</v>
      </c>
      <c r="Z6" s="522" t="s">
        <v>4</v>
      </c>
    </row>
    <row r="7" spans="1:30" ht="15.75">
      <c r="A7" s="520"/>
      <c r="B7" s="511"/>
      <c r="C7" s="523" t="s">
        <v>3</v>
      </c>
      <c r="D7" s="524"/>
      <c r="E7" s="525" t="s">
        <v>565</v>
      </c>
      <c r="F7" s="526"/>
      <c r="G7" s="527" t="s">
        <v>4</v>
      </c>
      <c r="H7" s="528" t="s">
        <v>4</v>
      </c>
    </row>
    <row r="8" spans="1:30" ht="14.25" customHeight="1">
      <c r="A8" s="520"/>
      <c r="B8" s="511"/>
      <c r="C8" s="529"/>
      <c r="D8" s="530"/>
      <c r="E8" s="531"/>
      <c r="F8" s="532" t="s">
        <v>565</v>
      </c>
      <c r="G8" s="533" t="s">
        <v>566</v>
      </c>
      <c r="H8" s="528" t="s">
        <v>567</v>
      </c>
      <c r="K8" s="522" t="s">
        <v>4</v>
      </c>
      <c r="L8" s="522" t="s">
        <v>4</v>
      </c>
      <c r="M8" s="522" t="s">
        <v>4</v>
      </c>
      <c r="N8" s="522" t="s">
        <v>4</v>
      </c>
      <c r="W8" s="522" t="s">
        <v>4</v>
      </c>
      <c r="X8" s="522" t="s">
        <v>4</v>
      </c>
      <c r="Y8" s="522" t="s">
        <v>4</v>
      </c>
      <c r="Z8" s="522" t="s">
        <v>4</v>
      </c>
    </row>
    <row r="9" spans="1:30" ht="14.25" customHeight="1">
      <c r="A9" s="520"/>
      <c r="B9" s="511"/>
      <c r="C9" s="534"/>
      <c r="D9" s="535" t="s">
        <v>568</v>
      </c>
      <c r="E9" s="536" t="s">
        <v>569</v>
      </c>
      <c r="F9" s="537" t="s">
        <v>570</v>
      </c>
      <c r="G9" s="533" t="s">
        <v>571</v>
      </c>
      <c r="H9" s="528" t="s">
        <v>572</v>
      </c>
    </row>
    <row r="10" spans="1:30" ht="14.25" customHeight="1">
      <c r="A10" s="538"/>
      <c r="B10" s="516"/>
      <c r="C10" s="539"/>
      <c r="D10" s="540"/>
      <c r="E10" s="541"/>
      <c r="F10" s="537" t="s">
        <v>573</v>
      </c>
      <c r="G10" s="542" t="s">
        <v>574</v>
      </c>
      <c r="H10" s="543"/>
      <c r="K10" s="522" t="s">
        <v>4</v>
      </c>
      <c r="L10" s="522" t="s">
        <v>4</v>
      </c>
      <c r="M10" s="522" t="s">
        <v>4</v>
      </c>
      <c r="N10" s="522" t="s">
        <v>4</v>
      </c>
      <c r="W10" s="522" t="s">
        <v>4</v>
      </c>
      <c r="X10" s="522" t="s">
        <v>4</v>
      </c>
      <c r="Y10" s="522" t="s">
        <v>4</v>
      </c>
      <c r="Z10" s="522" t="s">
        <v>4</v>
      </c>
    </row>
    <row r="11" spans="1:30" ht="9.9499999999999993" customHeight="1">
      <c r="A11" s="544"/>
      <c r="B11" s="545"/>
      <c r="C11" s="546" t="s">
        <v>439</v>
      </c>
      <c r="D11" s="547">
        <v>2</v>
      </c>
      <c r="E11" s="548">
        <v>3</v>
      </c>
      <c r="F11" s="548">
        <v>4</v>
      </c>
      <c r="G11" s="549">
        <v>5</v>
      </c>
      <c r="H11" s="550">
        <v>6</v>
      </c>
    </row>
    <row r="12" spans="1:30" ht="15.75" customHeight="1">
      <c r="A12" s="518"/>
      <c r="B12" s="551"/>
      <c r="C12" s="552" t="s">
        <v>4</v>
      </c>
      <c r="D12" s="553" t="s">
        <v>4</v>
      </c>
      <c r="E12" s="554" t="s">
        <v>124</v>
      </c>
      <c r="F12" s="555"/>
      <c r="G12" s="556" t="s">
        <v>4</v>
      </c>
      <c r="H12" s="557" t="s">
        <v>124</v>
      </c>
      <c r="K12" s="522" t="s">
        <v>4</v>
      </c>
      <c r="L12" s="522" t="s">
        <v>4</v>
      </c>
      <c r="M12" s="522" t="s">
        <v>4</v>
      </c>
      <c r="N12" s="522" t="s">
        <v>4</v>
      </c>
      <c r="W12" s="522" t="s">
        <v>4</v>
      </c>
      <c r="X12" s="522" t="s">
        <v>4</v>
      </c>
      <c r="Y12" s="522" t="s">
        <v>4</v>
      </c>
      <c r="Z12" s="522" t="s">
        <v>4</v>
      </c>
    </row>
    <row r="13" spans="1:30" ht="15.75">
      <c r="A13" s="1608" t="s">
        <v>40</v>
      </c>
      <c r="B13" s="1609"/>
      <c r="C13" s="1610"/>
      <c r="D13" s="856">
        <v>106625186.3</v>
      </c>
      <c r="E13" s="857">
        <v>664148.82999999996</v>
      </c>
      <c r="F13" s="857">
        <v>492351.02999999997</v>
      </c>
      <c r="G13" s="858">
        <v>664148.82999999996</v>
      </c>
      <c r="H13" s="859">
        <v>0</v>
      </c>
    </row>
    <row r="14" spans="1:30" s="560" customFormat="1" ht="24" customHeight="1">
      <c r="A14" s="855">
        <v>2</v>
      </c>
      <c r="B14" s="558" t="s">
        <v>47</v>
      </c>
      <c r="C14" s="559" t="s">
        <v>604</v>
      </c>
      <c r="D14" s="860">
        <v>6406988.3299999982</v>
      </c>
      <c r="E14" s="861">
        <v>157161.68</v>
      </c>
      <c r="F14" s="861">
        <v>0</v>
      </c>
      <c r="G14" s="862">
        <v>157161.68</v>
      </c>
      <c r="H14" s="863">
        <v>0</v>
      </c>
      <c r="I14" s="512"/>
      <c r="J14" s="512"/>
      <c r="K14" s="522" t="s">
        <v>4</v>
      </c>
      <c r="L14" s="522" t="s">
        <v>4</v>
      </c>
      <c r="M14" s="522" t="s">
        <v>4</v>
      </c>
      <c r="N14" s="522" t="s">
        <v>4</v>
      </c>
      <c r="O14" s="512"/>
      <c r="P14" s="512"/>
      <c r="Q14" s="512"/>
      <c r="R14" s="512"/>
      <c r="S14" s="512"/>
      <c r="T14" s="512"/>
      <c r="U14" s="512"/>
      <c r="V14" s="512"/>
      <c r="W14" s="522" t="s">
        <v>4</v>
      </c>
      <c r="X14" s="522" t="s">
        <v>4</v>
      </c>
      <c r="Y14" s="522" t="s">
        <v>4</v>
      </c>
      <c r="Z14" s="522" t="s">
        <v>4</v>
      </c>
      <c r="AA14" s="512"/>
      <c r="AB14" s="512"/>
      <c r="AC14" s="512"/>
      <c r="AD14" s="512"/>
    </row>
    <row r="15" spans="1:30" s="560" customFormat="1" ht="24" customHeight="1">
      <c r="A15" s="855">
        <v>4</v>
      </c>
      <c r="B15" s="558" t="s">
        <v>47</v>
      </c>
      <c r="C15" s="559" t="s">
        <v>605</v>
      </c>
      <c r="D15" s="860">
        <v>7787445.7599999998</v>
      </c>
      <c r="E15" s="861">
        <v>0</v>
      </c>
      <c r="F15" s="861">
        <v>0</v>
      </c>
      <c r="G15" s="862">
        <v>0</v>
      </c>
      <c r="H15" s="863">
        <v>0</v>
      </c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</row>
    <row r="16" spans="1:30" s="560" customFormat="1" ht="24" customHeight="1">
      <c r="A16" s="855">
        <v>6</v>
      </c>
      <c r="B16" s="558" t="s">
        <v>47</v>
      </c>
      <c r="C16" s="559" t="s">
        <v>606</v>
      </c>
      <c r="D16" s="860">
        <v>5869774.1699999999</v>
      </c>
      <c r="E16" s="861">
        <v>13678.599999999999</v>
      </c>
      <c r="F16" s="861">
        <v>299.48</v>
      </c>
      <c r="G16" s="862">
        <v>13678.599999999999</v>
      </c>
      <c r="H16" s="863">
        <v>0</v>
      </c>
      <c r="I16" s="512"/>
      <c r="J16" s="512"/>
      <c r="K16" s="522" t="s">
        <v>4</v>
      </c>
      <c r="L16" s="522" t="s">
        <v>4</v>
      </c>
      <c r="M16" s="522" t="s">
        <v>4</v>
      </c>
      <c r="N16" s="522" t="s">
        <v>4</v>
      </c>
      <c r="O16" s="512"/>
      <c r="P16" s="512"/>
      <c r="Q16" s="512"/>
      <c r="R16" s="512"/>
      <c r="S16" s="512"/>
      <c r="T16" s="512"/>
      <c r="U16" s="512"/>
      <c r="V16" s="512"/>
      <c r="W16" s="522" t="s">
        <v>4</v>
      </c>
      <c r="X16" s="522" t="s">
        <v>4</v>
      </c>
      <c r="Y16" s="522" t="s">
        <v>4</v>
      </c>
      <c r="Z16" s="522" t="s">
        <v>4</v>
      </c>
      <c r="AA16" s="512"/>
      <c r="AB16" s="512"/>
      <c r="AC16" s="512"/>
      <c r="AD16" s="512"/>
    </row>
    <row r="17" spans="1:30" s="560" customFormat="1" ht="24" customHeight="1">
      <c r="A17" s="855">
        <v>8</v>
      </c>
      <c r="B17" s="558" t="s">
        <v>47</v>
      </c>
      <c r="C17" s="559" t="s">
        <v>607</v>
      </c>
      <c r="D17" s="860">
        <v>4816204.17</v>
      </c>
      <c r="E17" s="861">
        <v>0</v>
      </c>
      <c r="F17" s="861">
        <v>0</v>
      </c>
      <c r="G17" s="862">
        <v>0</v>
      </c>
      <c r="H17" s="863">
        <v>0</v>
      </c>
      <c r="I17" s="512"/>
      <c r="J17" s="512"/>
      <c r="K17" s="512"/>
      <c r="L17" s="512"/>
      <c r="M17" s="512"/>
      <c r="N17" s="512"/>
      <c r="O17" s="512"/>
      <c r="P17" s="512"/>
      <c r="Q17" s="512"/>
      <c r="R17" s="512"/>
      <c r="S17" s="512"/>
      <c r="T17" s="512"/>
      <c r="U17" s="512"/>
      <c r="V17" s="512"/>
      <c r="W17" s="512"/>
      <c r="X17" s="512"/>
      <c r="Y17" s="512"/>
      <c r="Z17" s="512"/>
      <c r="AA17" s="512"/>
      <c r="AB17" s="512"/>
      <c r="AC17" s="512"/>
      <c r="AD17" s="512"/>
    </row>
    <row r="18" spans="1:30" s="560" customFormat="1" ht="24" customHeight="1">
      <c r="A18" s="855">
        <v>10</v>
      </c>
      <c r="B18" s="558" t="s">
        <v>47</v>
      </c>
      <c r="C18" s="559" t="s">
        <v>608</v>
      </c>
      <c r="D18" s="860">
        <v>8328897.9900000012</v>
      </c>
      <c r="E18" s="861">
        <v>957</v>
      </c>
      <c r="F18" s="861">
        <v>757</v>
      </c>
      <c r="G18" s="862">
        <v>957</v>
      </c>
      <c r="H18" s="863">
        <v>0</v>
      </c>
      <c r="I18" s="512"/>
      <c r="J18" s="512"/>
      <c r="K18" s="522" t="s">
        <v>4</v>
      </c>
      <c r="L18" s="522" t="s">
        <v>4</v>
      </c>
      <c r="M18" s="522" t="s">
        <v>4</v>
      </c>
      <c r="N18" s="522" t="s">
        <v>4</v>
      </c>
      <c r="O18" s="512"/>
      <c r="P18" s="512"/>
      <c r="Q18" s="512"/>
      <c r="R18" s="512"/>
      <c r="S18" s="512"/>
      <c r="T18" s="512"/>
      <c r="U18" s="512"/>
      <c r="V18" s="512"/>
      <c r="W18" s="522" t="s">
        <v>4</v>
      </c>
      <c r="X18" s="522" t="s">
        <v>4</v>
      </c>
      <c r="Y18" s="522" t="s">
        <v>4</v>
      </c>
      <c r="Z18" s="522" t="s">
        <v>4</v>
      </c>
      <c r="AA18" s="512"/>
      <c r="AB18" s="512"/>
      <c r="AC18" s="512"/>
      <c r="AD18" s="512"/>
    </row>
    <row r="19" spans="1:30" s="560" customFormat="1" ht="24" customHeight="1">
      <c r="A19" s="855">
        <v>12</v>
      </c>
      <c r="B19" s="558" t="s">
        <v>47</v>
      </c>
      <c r="C19" s="559" t="s">
        <v>609</v>
      </c>
      <c r="D19" s="860">
        <v>12871170.250000007</v>
      </c>
      <c r="E19" s="861">
        <v>491991.55</v>
      </c>
      <c r="F19" s="861">
        <v>491294.55</v>
      </c>
      <c r="G19" s="862">
        <v>491991.55</v>
      </c>
      <c r="H19" s="863">
        <v>0</v>
      </c>
      <c r="I19" s="512"/>
      <c r="J19" s="512"/>
      <c r="K19" s="512"/>
      <c r="L19" s="512"/>
      <c r="M19" s="512"/>
      <c r="N19" s="512"/>
      <c r="O19" s="512"/>
      <c r="P19" s="512"/>
      <c r="Q19" s="512"/>
      <c r="R19" s="512"/>
      <c r="S19" s="512"/>
      <c r="T19" s="512"/>
      <c r="U19" s="512"/>
      <c r="V19" s="512"/>
      <c r="W19" s="512"/>
      <c r="X19" s="512"/>
      <c r="Y19" s="512"/>
      <c r="Z19" s="512"/>
      <c r="AA19" s="512"/>
      <c r="AB19" s="512"/>
      <c r="AC19" s="512"/>
      <c r="AD19" s="512"/>
    </row>
    <row r="20" spans="1:30" s="560" customFormat="1" ht="24" customHeight="1">
      <c r="A20" s="855">
        <v>14</v>
      </c>
      <c r="B20" s="558" t="s">
        <v>47</v>
      </c>
      <c r="C20" s="559" t="s">
        <v>610</v>
      </c>
      <c r="D20" s="860">
        <v>10007457.58</v>
      </c>
      <c r="E20" s="861">
        <v>0</v>
      </c>
      <c r="F20" s="861">
        <v>0</v>
      </c>
      <c r="G20" s="862">
        <v>0</v>
      </c>
      <c r="H20" s="863">
        <v>0</v>
      </c>
      <c r="I20" s="512"/>
      <c r="J20" s="512"/>
      <c r="K20" s="522" t="s">
        <v>4</v>
      </c>
      <c r="L20" s="522" t="s">
        <v>4</v>
      </c>
      <c r="M20" s="522" t="s">
        <v>4</v>
      </c>
      <c r="N20" s="522" t="s">
        <v>4</v>
      </c>
      <c r="O20" s="512"/>
      <c r="P20" s="512"/>
      <c r="Q20" s="512"/>
      <c r="R20" s="512"/>
      <c r="S20" s="512"/>
      <c r="T20" s="512"/>
      <c r="U20" s="512"/>
      <c r="V20" s="512"/>
      <c r="W20" s="522" t="s">
        <v>4</v>
      </c>
      <c r="X20" s="522" t="s">
        <v>4</v>
      </c>
      <c r="Y20" s="522" t="s">
        <v>4</v>
      </c>
      <c r="Z20" s="522" t="s">
        <v>4</v>
      </c>
      <c r="AA20" s="512"/>
      <c r="AB20" s="512"/>
      <c r="AC20" s="512"/>
      <c r="AD20" s="512"/>
    </row>
    <row r="21" spans="1:30" s="560" customFormat="1" ht="24" customHeight="1">
      <c r="A21" s="855">
        <v>16</v>
      </c>
      <c r="B21" s="558" t="s">
        <v>47</v>
      </c>
      <c r="C21" s="559" t="s">
        <v>611</v>
      </c>
      <c r="D21" s="860">
        <v>3928605.1999999997</v>
      </c>
      <c r="E21" s="861">
        <v>0</v>
      </c>
      <c r="F21" s="861">
        <v>0</v>
      </c>
      <c r="G21" s="862">
        <v>0</v>
      </c>
      <c r="H21" s="863">
        <v>0</v>
      </c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2"/>
      <c r="AD21" s="512"/>
    </row>
    <row r="22" spans="1:30" s="560" customFormat="1" ht="24" customHeight="1">
      <c r="A22" s="855">
        <v>18</v>
      </c>
      <c r="B22" s="558" t="s">
        <v>47</v>
      </c>
      <c r="C22" s="559" t="s">
        <v>612</v>
      </c>
      <c r="D22" s="860">
        <v>6812706.1599999983</v>
      </c>
      <c r="E22" s="861">
        <v>0</v>
      </c>
      <c r="F22" s="861">
        <v>0</v>
      </c>
      <c r="G22" s="862">
        <v>0</v>
      </c>
      <c r="H22" s="863">
        <v>0</v>
      </c>
      <c r="I22" s="512"/>
      <c r="J22" s="512"/>
      <c r="K22" s="522" t="s">
        <v>4</v>
      </c>
      <c r="L22" s="522" t="s">
        <v>4</v>
      </c>
      <c r="M22" s="522" t="s">
        <v>4</v>
      </c>
      <c r="N22" s="522" t="s">
        <v>4</v>
      </c>
      <c r="O22" s="512"/>
      <c r="P22" s="512"/>
      <c r="Q22" s="512"/>
      <c r="R22" s="512"/>
      <c r="S22" s="512"/>
      <c r="T22" s="512"/>
      <c r="U22" s="512"/>
      <c r="V22" s="512"/>
      <c r="W22" s="522" t="s">
        <v>4</v>
      </c>
      <c r="X22" s="522" t="s">
        <v>4</v>
      </c>
      <c r="Y22" s="522" t="s">
        <v>4</v>
      </c>
      <c r="Z22" s="522" t="s">
        <v>4</v>
      </c>
      <c r="AA22" s="512"/>
      <c r="AB22" s="512"/>
      <c r="AC22" s="512"/>
      <c r="AD22" s="512"/>
    </row>
    <row r="23" spans="1:30" s="560" customFormat="1" ht="24" customHeight="1">
      <c r="A23" s="855">
        <v>20</v>
      </c>
      <c r="B23" s="558" t="s">
        <v>47</v>
      </c>
      <c r="C23" s="559" t="s">
        <v>613</v>
      </c>
      <c r="D23" s="860">
        <v>4620317.7399999993</v>
      </c>
      <c r="E23" s="861">
        <v>0</v>
      </c>
      <c r="F23" s="861">
        <v>0</v>
      </c>
      <c r="G23" s="862">
        <v>0</v>
      </c>
      <c r="H23" s="863">
        <v>0</v>
      </c>
      <c r="I23" s="512"/>
      <c r="J23" s="512"/>
      <c r="K23" s="512"/>
      <c r="L23" s="512"/>
      <c r="M23" s="512"/>
      <c r="N23" s="512"/>
      <c r="O23" s="512"/>
      <c r="P23" s="512"/>
      <c r="Q23" s="512"/>
      <c r="R23" s="512"/>
      <c r="S23" s="512"/>
      <c r="T23" s="512"/>
      <c r="U23" s="512"/>
      <c r="V23" s="512"/>
      <c r="W23" s="512"/>
      <c r="X23" s="512"/>
      <c r="Y23" s="512"/>
      <c r="Z23" s="512"/>
      <c r="AA23" s="512"/>
      <c r="AB23" s="512"/>
      <c r="AC23" s="512"/>
      <c r="AD23" s="512"/>
    </row>
    <row r="24" spans="1:30" ht="24" customHeight="1">
      <c r="A24" s="855">
        <v>22</v>
      </c>
      <c r="B24" s="558" t="s">
        <v>47</v>
      </c>
      <c r="C24" s="559" t="s">
        <v>614</v>
      </c>
      <c r="D24" s="860">
        <v>5319008.8699999982</v>
      </c>
      <c r="E24" s="861">
        <v>0</v>
      </c>
      <c r="F24" s="861">
        <v>0</v>
      </c>
      <c r="G24" s="862">
        <v>0</v>
      </c>
      <c r="H24" s="863">
        <v>0</v>
      </c>
      <c r="K24" s="522" t="s">
        <v>4</v>
      </c>
      <c r="L24" s="522" t="s">
        <v>4</v>
      </c>
      <c r="M24" s="522" t="s">
        <v>4</v>
      </c>
      <c r="N24" s="522" t="s">
        <v>4</v>
      </c>
      <c r="W24" s="522" t="s">
        <v>4</v>
      </c>
      <c r="X24" s="522" t="s">
        <v>4</v>
      </c>
      <c r="Y24" s="522" t="s">
        <v>4</v>
      </c>
      <c r="Z24" s="522" t="s">
        <v>4</v>
      </c>
    </row>
    <row r="25" spans="1:30" s="560" customFormat="1" ht="24" customHeight="1">
      <c r="A25" s="855">
        <v>24</v>
      </c>
      <c r="B25" s="558" t="s">
        <v>47</v>
      </c>
      <c r="C25" s="559" t="s">
        <v>615</v>
      </c>
      <c r="D25" s="860">
        <v>4952906.1800000016</v>
      </c>
      <c r="E25" s="861">
        <v>360</v>
      </c>
      <c r="F25" s="861">
        <v>0</v>
      </c>
      <c r="G25" s="862">
        <v>360</v>
      </c>
      <c r="H25" s="863">
        <v>0</v>
      </c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2"/>
      <c r="AB25" s="512"/>
      <c r="AC25" s="512"/>
      <c r="AD25" s="512"/>
    </row>
    <row r="26" spans="1:30" s="561" customFormat="1" ht="24" customHeight="1">
      <c r="A26" s="855">
        <v>26</v>
      </c>
      <c r="B26" s="558" t="s">
        <v>47</v>
      </c>
      <c r="C26" s="559" t="s">
        <v>616</v>
      </c>
      <c r="D26" s="860">
        <v>1872349.9400000002</v>
      </c>
      <c r="E26" s="861">
        <v>0</v>
      </c>
      <c r="F26" s="861">
        <v>0</v>
      </c>
      <c r="G26" s="862">
        <v>0</v>
      </c>
      <c r="H26" s="863">
        <v>0</v>
      </c>
      <c r="I26" s="512"/>
      <c r="J26" s="512"/>
      <c r="K26" s="522" t="s">
        <v>4</v>
      </c>
      <c r="L26" s="522" t="s">
        <v>4</v>
      </c>
      <c r="M26" s="522" t="s">
        <v>4</v>
      </c>
      <c r="N26" s="522" t="s">
        <v>4</v>
      </c>
      <c r="O26" s="512"/>
      <c r="P26" s="512"/>
      <c r="Q26" s="512"/>
      <c r="R26" s="512"/>
      <c r="S26" s="512"/>
      <c r="T26" s="512"/>
      <c r="U26" s="512"/>
      <c r="V26" s="512"/>
      <c r="W26" s="522" t="s">
        <v>4</v>
      </c>
      <c r="X26" s="522" t="s">
        <v>4</v>
      </c>
      <c r="Y26" s="522" t="s">
        <v>4</v>
      </c>
      <c r="Z26" s="522" t="s">
        <v>4</v>
      </c>
      <c r="AA26" s="512"/>
      <c r="AB26" s="512"/>
      <c r="AC26" s="512"/>
      <c r="AD26" s="512"/>
    </row>
    <row r="27" spans="1:30" s="562" customFormat="1" ht="24" customHeight="1">
      <c r="A27" s="855">
        <v>28</v>
      </c>
      <c r="B27" s="558" t="s">
        <v>47</v>
      </c>
      <c r="C27" s="559" t="s">
        <v>617</v>
      </c>
      <c r="D27" s="860">
        <v>8466657.8199999966</v>
      </c>
      <c r="E27" s="861">
        <v>0</v>
      </c>
      <c r="F27" s="861">
        <v>0</v>
      </c>
      <c r="G27" s="862">
        <v>0</v>
      </c>
      <c r="H27" s="863">
        <v>0</v>
      </c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2"/>
      <c r="T27" s="512"/>
      <c r="U27" s="512"/>
      <c r="V27" s="512"/>
      <c r="W27" s="512"/>
      <c r="X27" s="512"/>
      <c r="Y27" s="512"/>
      <c r="Z27" s="512"/>
      <c r="AA27" s="512"/>
      <c r="AB27" s="512"/>
      <c r="AC27" s="512"/>
      <c r="AD27" s="512"/>
    </row>
    <row r="28" spans="1:30" s="562" customFormat="1" ht="24" customHeight="1">
      <c r="A28" s="855">
        <v>30</v>
      </c>
      <c r="B28" s="558" t="s">
        <v>47</v>
      </c>
      <c r="C28" s="559" t="s">
        <v>618</v>
      </c>
      <c r="D28" s="860">
        <v>13627312.339999996</v>
      </c>
      <c r="E28" s="861">
        <v>0</v>
      </c>
      <c r="F28" s="861">
        <v>0</v>
      </c>
      <c r="G28" s="862">
        <v>0</v>
      </c>
      <c r="H28" s="863">
        <v>0</v>
      </c>
      <c r="I28" s="512"/>
      <c r="J28" s="512"/>
      <c r="K28" s="522" t="s">
        <v>4</v>
      </c>
      <c r="L28" s="522" t="s">
        <v>4</v>
      </c>
      <c r="M28" s="522" t="s">
        <v>4</v>
      </c>
      <c r="N28" s="522" t="s">
        <v>4</v>
      </c>
      <c r="O28" s="512"/>
      <c r="P28" s="512"/>
      <c r="Q28" s="512"/>
      <c r="R28" s="512"/>
      <c r="S28" s="512"/>
      <c r="T28" s="512"/>
      <c r="U28" s="512"/>
      <c r="V28" s="512"/>
      <c r="W28" s="522" t="s">
        <v>4</v>
      </c>
      <c r="X28" s="522" t="s">
        <v>4</v>
      </c>
      <c r="Y28" s="522" t="s">
        <v>4</v>
      </c>
      <c r="Z28" s="522" t="s">
        <v>4</v>
      </c>
      <c r="AA28" s="512"/>
      <c r="AB28" s="512"/>
      <c r="AC28" s="512"/>
      <c r="AD28" s="512"/>
    </row>
    <row r="29" spans="1:30" s="562" customFormat="1" ht="24" customHeight="1">
      <c r="A29" s="855">
        <v>32</v>
      </c>
      <c r="B29" s="558" t="s">
        <v>47</v>
      </c>
      <c r="C29" s="559" t="s">
        <v>619</v>
      </c>
      <c r="D29" s="860">
        <v>937383.80000000016</v>
      </c>
      <c r="E29" s="861">
        <v>0</v>
      </c>
      <c r="F29" s="861">
        <v>0</v>
      </c>
      <c r="G29" s="862">
        <v>0</v>
      </c>
      <c r="H29" s="863">
        <v>0</v>
      </c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  <c r="U29" s="512"/>
      <c r="V29" s="512"/>
      <c r="W29" s="512"/>
      <c r="X29" s="512"/>
      <c r="Y29" s="512"/>
      <c r="Z29" s="512"/>
      <c r="AA29" s="512"/>
      <c r="AB29" s="512"/>
      <c r="AC29" s="512"/>
      <c r="AD29" s="512"/>
    </row>
    <row r="30" spans="1:30" s="560" customFormat="1" ht="19.5" customHeight="1">
      <c r="A30" s="563" t="s">
        <v>4</v>
      </c>
      <c r="B30" s="564"/>
      <c r="C30" s="563"/>
      <c r="D30" s="565" t="s">
        <v>4</v>
      </c>
      <c r="E30" s="565" t="s">
        <v>4</v>
      </c>
      <c r="F30" s="565" t="s">
        <v>4</v>
      </c>
      <c r="G30" s="566" t="s">
        <v>4</v>
      </c>
      <c r="H30" s="565" t="s">
        <v>4</v>
      </c>
      <c r="I30" s="512"/>
      <c r="J30" s="512"/>
      <c r="K30" s="522" t="s">
        <v>4</v>
      </c>
      <c r="L30" s="522" t="s">
        <v>4</v>
      </c>
      <c r="M30" s="522" t="s">
        <v>4</v>
      </c>
      <c r="N30" s="522" t="s">
        <v>4</v>
      </c>
      <c r="O30" s="512"/>
      <c r="P30" s="512"/>
      <c r="Q30" s="512"/>
      <c r="R30" s="512"/>
      <c r="S30" s="512"/>
      <c r="T30" s="512"/>
      <c r="U30" s="512"/>
      <c r="V30" s="512"/>
      <c r="W30" s="522" t="s">
        <v>4</v>
      </c>
      <c r="X30" s="522" t="s">
        <v>4</v>
      </c>
      <c r="Y30" s="522" t="s">
        <v>4</v>
      </c>
      <c r="Z30" s="522" t="s">
        <v>4</v>
      </c>
      <c r="AA30" s="512"/>
      <c r="AB30" s="512"/>
      <c r="AC30" s="512"/>
      <c r="AD30" s="512"/>
    </row>
    <row r="31" spans="1:30" ht="27" customHeight="1">
      <c r="A31" s="510"/>
      <c r="B31" s="1611" t="s">
        <v>4</v>
      </c>
      <c r="C31" s="1611"/>
      <c r="D31" s="510"/>
      <c r="E31" s="510"/>
      <c r="F31" s="510"/>
      <c r="G31" s="510"/>
      <c r="H31" s="510"/>
    </row>
    <row r="32" spans="1:30">
      <c r="A32" s="510"/>
      <c r="B32" s="510"/>
      <c r="C32" s="510"/>
      <c r="D32" s="510"/>
      <c r="E32" s="510"/>
      <c r="F32" s="510"/>
      <c r="G32" s="510"/>
      <c r="H32" s="510"/>
    </row>
    <row r="33" spans="1:8">
      <c r="A33" s="510"/>
      <c r="B33" s="510"/>
      <c r="C33" s="510"/>
      <c r="D33" s="510"/>
      <c r="E33" s="510"/>
      <c r="F33" s="510"/>
      <c r="G33" s="510"/>
      <c r="H33" s="510"/>
    </row>
    <row r="34" spans="1:8">
      <c r="A34" s="510"/>
      <c r="B34" s="510"/>
      <c r="C34" s="510"/>
      <c r="D34" s="510"/>
      <c r="E34" s="510"/>
      <c r="F34" s="510"/>
      <c r="G34" s="510"/>
      <c r="H34" s="510"/>
    </row>
    <row r="37" spans="1:8">
      <c r="D37" s="567" t="s">
        <v>4</v>
      </c>
    </row>
    <row r="45" spans="1:8">
      <c r="D45" s="568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.31496062992125984"/>
  <pageSetup paperSize="9" scale="75" firstPageNumber="52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J36"/>
  <sheetViews>
    <sheetView showGridLines="0" showZeros="0" zoomScale="75" zoomScaleNormal="75" zoomScaleSheetLayoutView="75" workbookViewId="0">
      <selection activeCell="M42" sqref="M42"/>
    </sheetView>
  </sheetViews>
  <sheetFormatPr defaultColWidth="27.140625" defaultRowHeight="14.25"/>
  <cols>
    <col min="1" max="1" width="5.85546875" style="286" customWidth="1"/>
    <col min="2" max="2" width="53" style="286" customWidth="1"/>
    <col min="3" max="3" width="22.5703125" style="286" customWidth="1"/>
    <col min="4" max="5" width="22.7109375" style="286" customWidth="1"/>
    <col min="6" max="7" width="23.140625" style="286" customWidth="1"/>
    <col min="8" max="16384" width="27.140625" style="286"/>
  </cols>
  <sheetData>
    <row r="1" spans="1:7" ht="15.75">
      <c r="A1" s="1619" t="s">
        <v>515</v>
      </c>
      <c r="B1" s="1619"/>
      <c r="C1" s="1619"/>
      <c r="D1" s="285"/>
    </row>
    <row r="4" spans="1:7" ht="15.75">
      <c r="A4" s="1620" t="s">
        <v>516</v>
      </c>
      <c r="B4" s="1620"/>
      <c r="C4" s="1620"/>
      <c r="D4" s="1620"/>
      <c r="E4" s="1620"/>
      <c r="F4" s="1620"/>
      <c r="G4" s="789"/>
    </row>
    <row r="5" spans="1:7" ht="15">
      <c r="B5" s="287"/>
      <c r="C5" s="288"/>
      <c r="D5" s="288"/>
      <c r="E5" s="288"/>
      <c r="F5" s="288"/>
      <c r="G5" s="288"/>
    </row>
    <row r="6" spans="1:7" ht="15">
      <c r="F6" s="326" t="s">
        <v>2</v>
      </c>
      <c r="G6" s="326"/>
    </row>
    <row r="7" spans="1:7" ht="15">
      <c r="A7" s="289"/>
      <c r="B7" s="290"/>
      <c r="C7" s="291" t="s">
        <v>227</v>
      </c>
      <c r="D7" s="325" t="s">
        <v>519</v>
      </c>
      <c r="E7" s="322" t="s">
        <v>518</v>
      </c>
      <c r="F7" s="292" t="s">
        <v>517</v>
      </c>
      <c r="G7" s="864"/>
    </row>
    <row r="8" spans="1:7" ht="15">
      <c r="A8" s="293"/>
      <c r="B8" s="294" t="s">
        <v>3</v>
      </c>
      <c r="C8" s="295" t="s">
        <v>228</v>
      </c>
      <c r="D8" s="321" t="s">
        <v>520</v>
      </c>
      <c r="E8" s="323" t="s">
        <v>521</v>
      </c>
      <c r="F8" s="295" t="s">
        <v>520</v>
      </c>
      <c r="G8" s="864"/>
    </row>
    <row r="9" spans="1:7" ht="15">
      <c r="A9" s="296"/>
      <c r="B9" s="297"/>
      <c r="C9" s="295" t="s">
        <v>750</v>
      </c>
      <c r="D9" s="321"/>
      <c r="E9" s="323" t="s">
        <v>436</v>
      </c>
      <c r="F9" s="295" t="s">
        <v>522</v>
      </c>
      <c r="G9" s="321"/>
    </row>
    <row r="10" spans="1:7" s="300" customFormat="1" ht="11.25">
      <c r="A10" s="1621" t="s">
        <v>439</v>
      </c>
      <c r="B10" s="1622"/>
      <c r="C10" s="298">
        <v>2</v>
      </c>
      <c r="D10" s="320">
        <v>3</v>
      </c>
      <c r="E10" s="298">
        <v>4</v>
      </c>
      <c r="F10" s="299">
        <v>5</v>
      </c>
      <c r="G10" s="865"/>
    </row>
    <row r="11" spans="1:7" ht="24" customHeight="1">
      <c r="A11" s="1623" t="s">
        <v>523</v>
      </c>
      <c r="B11" s="1624"/>
      <c r="C11" s="705">
        <v>257935000</v>
      </c>
      <c r="D11" s="706">
        <v>257935000</v>
      </c>
      <c r="E11" s="707">
        <v>47706277.480000004</v>
      </c>
      <c r="F11" s="707">
        <v>210228722.51999998</v>
      </c>
      <c r="G11" s="866"/>
    </row>
    <row r="12" spans="1:7" ht="24" customHeight="1">
      <c r="A12" s="1625" t="s">
        <v>524</v>
      </c>
      <c r="B12" s="1626"/>
      <c r="C12" s="705">
        <v>22734149000</v>
      </c>
      <c r="D12" s="706">
        <v>22734149000</v>
      </c>
      <c r="E12" s="707">
        <v>3123669976.4500008</v>
      </c>
      <c r="F12" s="707">
        <v>19610479023.549999</v>
      </c>
      <c r="G12" s="706"/>
    </row>
    <row r="13" spans="1:7" ht="18" customHeight="1">
      <c r="A13" s="1629" t="s">
        <v>525</v>
      </c>
      <c r="B13" s="1630"/>
      <c r="C13" s="708"/>
      <c r="D13" s="709"/>
      <c r="E13" s="710"/>
      <c r="F13" s="707"/>
      <c r="G13" s="866"/>
    </row>
    <row r="14" spans="1:7" ht="15.75" customHeight="1">
      <c r="A14" s="1629" t="s">
        <v>526</v>
      </c>
      <c r="B14" s="1630"/>
      <c r="C14" s="708">
        <v>9989829000</v>
      </c>
      <c r="D14" s="709">
        <v>9989829000</v>
      </c>
      <c r="E14" s="710">
        <v>1291345302.2500002</v>
      </c>
      <c r="F14" s="710">
        <v>8698483697.75</v>
      </c>
      <c r="G14" s="709"/>
    </row>
    <row r="15" spans="1:7" ht="15.75" customHeight="1">
      <c r="A15" s="1629" t="s">
        <v>527</v>
      </c>
      <c r="B15" s="1630"/>
      <c r="C15" s="708">
        <v>838140000</v>
      </c>
      <c r="D15" s="709">
        <v>838140000</v>
      </c>
      <c r="E15" s="710">
        <v>36500000</v>
      </c>
      <c r="F15" s="710">
        <v>801640000</v>
      </c>
      <c r="G15" s="867"/>
    </row>
    <row r="16" spans="1:7" ht="15.75" customHeight="1">
      <c r="A16" s="1629" t="s">
        <v>528</v>
      </c>
      <c r="B16" s="1630"/>
      <c r="C16" s="708">
        <v>3534853000</v>
      </c>
      <c r="D16" s="709">
        <v>3534853000</v>
      </c>
      <c r="E16" s="710">
        <v>1164610174.0700002</v>
      </c>
      <c r="F16" s="710">
        <v>2370242825.9299998</v>
      </c>
      <c r="G16" s="709"/>
    </row>
    <row r="17" spans="1:10" ht="15.75" customHeight="1">
      <c r="A17" s="1629" t="s">
        <v>529</v>
      </c>
      <c r="B17" s="1630"/>
      <c r="C17" s="708">
        <v>2099693000</v>
      </c>
      <c r="D17" s="709">
        <v>2099693000</v>
      </c>
      <c r="E17" s="710">
        <v>501331450.36000001</v>
      </c>
      <c r="F17" s="710">
        <v>1598361549.6399999</v>
      </c>
      <c r="G17" s="709"/>
    </row>
    <row r="18" spans="1:10" ht="15.75" customHeight="1">
      <c r="A18" s="1629" t="s">
        <v>707</v>
      </c>
      <c r="B18" s="1630"/>
      <c r="C18" s="708">
        <v>2000000000</v>
      </c>
      <c r="D18" s="709">
        <v>2000000000</v>
      </c>
      <c r="E18" s="710">
        <v>0</v>
      </c>
      <c r="F18" s="710">
        <v>2000000000</v>
      </c>
      <c r="G18" s="867"/>
    </row>
    <row r="19" spans="1:10" ht="15.75" customHeight="1">
      <c r="A19" s="1629" t="s">
        <v>530</v>
      </c>
      <c r="B19" s="1630"/>
      <c r="C19" s="1531"/>
      <c r="E19" s="1531"/>
      <c r="F19" s="1531"/>
      <c r="G19" s="867"/>
    </row>
    <row r="20" spans="1:10" ht="15.75" customHeight="1">
      <c r="A20" s="301" t="s">
        <v>531</v>
      </c>
      <c r="B20" s="302"/>
      <c r="C20" s="708">
        <v>4271634000</v>
      </c>
      <c r="D20" s="709">
        <v>4271634000</v>
      </c>
      <c r="E20" s="710">
        <v>129883049.77000001</v>
      </c>
      <c r="F20" s="710">
        <v>4141750950.23</v>
      </c>
      <c r="G20" s="709"/>
    </row>
    <row r="21" spans="1:10" ht="12.75" customHeight="1">
      <c r="A21" s="1627" t="s">
        <v>4</v>
      </c>
      <c r="B21" s="1628"/>
      <c r="C21" s="303"/>
      <c r="D21" s="304"/>
      <c r="E21" s="324"/>
      <c r="F21" s="305"/>
      <c r="G21" s="868"/>
    </row>
    <row r="22" spans="1:10" s="319" customFormat="1" ht="22.5" customHeight="1">
      <c r="A22" s="666"/>
      <c r="B22" s="658"/>
      <c r="C22" s="658"/>
      <c r="D22" s="658"/>
      <c r="E22" s="658"/>
      <c r="F22" s="658"/>
      <c r="G22" s="658"/>
      <c r="H22" s="318"/>
      <c r="I22" s="318"/>
      <c r="J22" s="318"/>
    </row>
    <row r="23" spans="1:10" ht="16.5" customHeight="1">
      <c r="A23" s="666"/>
    </row>
    <row r="24" spans="1:10" ht="15.75" customHeight="1">
      <c r="A24" s="309"/>
      <c r="B24" s="306"/>
      <c r="C24" s="307"/>
      <c r="D24" s="307"/>
      <c r="E24" s="308"/>
      <c r="F24" s="307"/>
      <c r="G24" s="307"/>
    </row>
    <row r="25" spans="1:10" ht="15.75" customHeight="1">
      <c r="A25" s="309"/>
      <c r="B25" s="306"/>
      <c r="C25" s="307"/>
      <c r="D25" s="307"/>
      <c r="E25" s="308"/>
      <c r="F25" s="307"/>
      <c r="G25" s="307"/>
    </row>
    <row r="26" spans="1:10" ht="17.25" customHeight="1"/>
    <row r="30" spans="1:10" ht="15">
      <c r="D30" s="277"/>
      <c r="E30" s="278"/>
    </row>
    <row r="36" spans="3:7" ht="15">
      <c r="C36" s="55"/>
      <c r="D36" s="55"/>
      <c r="E36" s="55"/>
      <c r="F36" s="55"/>
      <c r="G36" s="55"/>
    </row>
  </sheetData>
  <mergeCells count="13">
    <mergeCell ref="A21:B21"/>
    <mergeCell ref="A13:B13"/>
    <mergeCell ref="A14:B14"/>
    <mergeCell ref="A15:B15"/>
    <mergeCell ref="A16:B16"/>
    <mergeCell ref="A17:B17"/>
    <mergeCell ref="A19:B19"/>
    <mergeCell ref="A18:B18"/>
    <mergeCell ref="A1:C1"/>
    <mergeCell ref="A4:F4"/>
    <mergeCell ref="A10:B10"/>
    <mergeCell ref="A11:B11"/>
    <mergeCell ref="A12:B12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53" orientation="landscape" useFirstPageNumber="1" r:id="rId1"/>
  <headerFooter alignWithMargins="0">
    <oddHeader>&amp;C&amp;"Arial,Normalny"&amp;12 -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P35"/>
  <sheetViews>
    <sheetView showGridLines="0" showZeros="0" showOutlineSymbols="0" zoomScale="75" zoomScaleNormal="75" workbookViewId="0">
      <selection activeCell="L14" sqref="L14"/>
    </sheetView>
  </sheetViews>
  <sheetFormatPr defaultRowHeight="12.75"/>
  <cols>
    <col min="1" max="1" width="4.5703125" style="180" customWidth="1"/>
    <col min="2" max="2" width="87.28515625" style="180" customWidth="1"/>
    <col min="3" max="3" width="21.85546875" style="180" customWidth="1"/>
    <col min="4" max="4" width="20.7109375" style="180" customWidth="1"/>
    <col min="5" max="5" width="16.7109375" style="180" customWidth="1"/>
    <col min="6" max="6" width="3.85546875" style="180" customWidth="1"/>
    <col min="7" max="7" width="9.140625" style="180"/>
    <col min="8" max="8" width="16.85546875" style="180" bestFit="1" customWidth="1"/>
    <col min="9" max="9" width="13.85546875" style="180" bestFit="1" customWidth="1"/>
    <col min="10" max="12" width="18.5703125" style="180" bestFit="1" customWidth="1"/>
    <col min="13" max="13" width="9.140625" style="180"/>
    <col min="14" max="14" width="19.28515625" style="180" customWidth="1"/>
    <col min="15" max="15" width="9.140625" style="180"/>
    <col min="16" max="16" width="25.42578125" style="180" customWidth="1"/>
    <col min="17" max="256" width="9.140625" style="180"/>
    <col min="257" max="257" width="4.5703125" style="180" customWidth="1"/>
    <col min="258" max="258" width="87.28515625" style="180" customWidth="1"/>
    <col min="259" max="260" width="20.7109375" style="180" customWidth="1"/>
    <col min="261" max="261" width="16.7109375" style="180" customWidth="1"/>
    <col min="262" max="262" width="3.85546875" style="180" customWidth="1"/>
    <col min="263" max="269" width="9.140625" style="180"/>
    <col min="270" max="270" width="19.28515625" style="180" customWidth="1"/>
    <col min="271" max="271" width="9.140625" style="180"/>
    <col min="272" max="272" width="25.42578125" style="180" customWidth="1"/>
    <col min="273" max="512" width="9.140625" style="180"/>
    <col min="513" max="513" width="4.5703125" style="180" customWidth="1"/>
    <col min="514" max="514" width="87.28515625" style="180" customWidth="1"/>
    <col min="515" max="516" width="20.7109375" style="180" customWidth="1"/>
    <col min="517" max="517" width="16.7109375" style="180" customWidth="1"/>
    <col min="518" max="518" width="3.85546875" style="180" customWidth="1"/>
    <col min="519" max="525" width="9.140625" style="180"/>
    <col min="526" max="526" width="19.28515625" style="180" customWidth="1"/>
    <col min="527" max="527" width="9.140625" style="180"/>
    <col min="528" max="528" width="25.42578125" style="180" customWidth="1"/>
    <col min="529" max="768" width="9.140625" style="180"/>
    <col min="769" max="769" width="4.5703125" style="180" customWidth="1"/>
    <col min="770" max="770" width="87.28515625" style="180" customWidth="1"/>
    <col min="771" max="772" width="20.7109375" style="180" customWidth="1"/>
    <col min="773" max="773" width="16.7109375" style="180" customWidth="1"/>
    <col min="774" max="774" width="3.85546875" style="180" customWidth="1"/>
    <col min="775" max="781" width="9.140625" style="180"/>
    <col min="782" max="782" width="19.28515625" style="180" customWidth="1"/>
    <col min="783" max="783" width="9.140625" style="180"/>
    <col min="784" max="784" width="25.42578125" style="180" customWidth="1"/>
    <col min="785" max="1024" width="9.140625" style="180"/>
    <col min="1025" max="1025" width="4.5703125" style="180" customWidth="1"/>
    <col min="1026" max="1026" width="87.28515625" style="180" customWidth="1"/>
    <col min="1027" max="1028" width="20.7109375" style="180" customWidth="1"/>
    <col min="1029" max="1029" width="16.7109375" style="180" customWidth="1"/>
    <col min="1030" max="1030" width="3.85546875" style="180" customWidth="1"/>
    <col min="1031" max="1037" width="9.140625" style="180"/>
    <col min="1038" max="1038" width="19.28515625" style="180" customWidth="1"/>
    <col min="1039" max="1039" width="9.140625" style="180"/>
    <col min="1040" max="1040" width="25.42578125" style="180" customWidth="1"/>
    <col min="1041" max="1280" width="9.140625" style="180"/>
    <col min="1281" max="1281" width="4.5703125" style="180" customWidth="1"/>
    <col min="1282" max="1282" width="87.28515625" style="180" customWidth="1"/>
    <col min="1283" max="1284" width="20.7109375" style="180" customWidth="1"/>
    <col min="1285" max="1285" width="16.7109375" style="180" customWidth="1"/>
    <col min="1286" max="1286" width="3.85546875" style="180" customWidth="1"/>
    <col min="1287" max="1293" width="9.140625" style="180"/>
    <col min="1294" max="1294" width="19.28515625" style="180" customWidth="1"/>
    <col min="1295" max="1295" width="9.140625" style="180"/>
    <col min="1296" max="1296" width="25.42578125" style="180" customWidth="1"/>
    <col min="1297" max="1536" width="9.140625" style="180"/>
    <col min="1537" max="1537" width="4.5703125" style="180" customWidth="1"/>
    <col min="1538" max="1538" width="87.28515625" style="180" customWidth="1"/>
    <col min="1539" max="1540" width="20.7109375" style="180" customWidth="1"/>
    <col min="1541" max="1541" width="16.7109375" style="180" customWidth="1"/>
    <col min="1542" max="1542" width="3.85546875" style="180" customWidth="1"/>
    <col min="1543" max="1549" width="9.140625" style="180"/>
    <col min="1550" max="1550" width="19.28515625" style="180" customWidth="1"/>
    <col min="1551" max="1551" width="9.140625" style="180"/>
    <col min="1552" max="1552" width="25.42578125" style="180" customWidth="1"/>
    <col min="1553" max="1792" width="9.140625" style="180"/>
    <col min="1793" max="1793" width="4.5703125" style="180" customWidth="1"/>
    <col min="1794" max="1794" width="87.28515625" style="180" customWidth="1"/>
    <col min="1795" max="1796" width="20.7109375" style="180" customWidth="1"/>
    <col min="1797" max="1797" width="16.7109375" style="180" customWidth="1"/>
    <col min="1798" max="1798" width="3.85546875" style="180" customWidth="1"/>
    <col min="1799" max="1805" width="9.140625" style="180"/>
    <col min="1806" max="1806" width="19.28515625" style="180" customWidth="1"/>
    <col min="1807" max="1807" width="9.140625" style="180"/>
    <col min="1808" max="1808" width="25.42578125" style="180" customWidth="1"/>
    <col min="1809" max="2048" width="9.140625" style="180"/>
    <col min="2049" max="2049" width="4.5703125" style="180" customWidth="1"/>
    <col min="2050" max="2050" width="87.28515625" style="180" customWidth="1"/>
    <col min="2051" max="2052" width="20.7109375" style="180" customWidth="1"/>
    <col min="2053" max="2053" width="16.7109375" style="180" customWidth="1"/>
    <col min="2054" max="2054" width="3.85546875" style="180" customWidth="1"/>
    <col min="2055" max="2061" width="9.140625" style="180"/>
    <col min="2062" max="2062" width="19.28515625" style="180" customWidth="1"/>
    <col min="2063" max="2063" width="9.140625" style="180"/>
    <col min="2064" max="2064" width="25.42578125" style="180" customWidth="1"/>
    <col min="2065" max="2304" width="9.140625" style="180"/>
    <col min="2305" max="2305" width="4.5703125" style="180" customWidth="1"/>
    <col min="2306" max="2306" width="87.28515625" style="180" customWidth="1"/>
    <col min="2307" max="2308" width="20.7109375" style="180" customWidth="1"/>
    <col min="2309" max="2309" width="16.7109375" style="180" customWidth="1"/>
    <col min="2310" max="2310" width="3.85546875" style="180" customWidth="1"/>
    <col min="2311" max="2317" width="9.140625" style="180"/>
    <col min="2318" max="2318" width="19.28515625" style="180" customWidth="1"/>
    <col min="2319" max="2319" width="9.140625" style="180"/>
    <col min="2320" max="2320" width="25.42578125" style="180" customWidth="1"/>
    <col min="2321" max="2560" width="9.140625" style="180"/>
    <col min="2561" max="2561" width="4.5703125" style="180" customWidth="1"/>
    <col min="2562" max="2562" width="87.28515625" style="180" customWidth="1"/>
    <col min="2563" max="2564" width="20.7109375" style="180" customWidth="1"/>
    <col min="2565" max="2565" width="16.7109375" style="180" customWidth="1"/>
    <col min="2566" max="2566" width="3.85546875" style="180" customWidth="1"/>
    <col min="2567" max="2573" width="9.140625" style="180"/>
    <col min="2574" max="2574" width="19.28515625" style="180" customWidth="1"/>
    <col min="2575" max="2575" width="9.140625" style="180"/>
    <col min="2576" max="2576" width="25.42578125" style="180" customWidth="1"/>
    <col min="2577" max="2816" width="9.140625" style="180"/>
    <col min="2817" max="2817" width="4.5703125" style="180" customWidth="1"/>
    <col min="2818" max="2818" width="87.28515625" style="180" customWidth="1"/>
    <col min="2819" max="2820" width="20.7109375" style="180" customWidth="1"/>
    <col min="2821" max="2821" width="16.7109375" style="180" customWidth="1"/>
    <col min="2822" max="2822" width="3.85546875" style="180" customWidth="1"/>
    <col min="2823" max="2829" width="9.140625" style="180"/>
    <col min="2830" max="2830" width="19.28515625" style="180" customWidth="1"/>
    <col min="2831" max="2831" width="9.140625" style="180"/>
    <col min="2832" max="2832" width="25.42578125" style="180" customWidth="1"/>
    <col min="2833" max="3072" width="9.140625" style="180"/>
    <col min="3073" max="3073" width="4.5703125" style="180" customWidth="1"/>
    <col min="3074" max="3074" width="87.28515625" style="180" customWidth="1"/>
    <col min="3075" max="3076" width="20.7109375" style="180" customWidth="1"/>
    <col min="3077" max="3077" width="16.7109375" style="180" customWidth="1"/>
    <col min="3078" max="3078" width="3.85546875" style="180" customWidth="1"/>
    <col min="3079" max="3085" width="9.140625" style="180"/>
    <col min="3086" max="3086" width="19.28515625" style="180" customWidth="1"/>
    <col min="3087" max="3087" width="9.140625" style="180"/>
    <col min="3088" max="3088" width="25.42578125" style="180" customWidth="1"/>
    <col min="3089" max="3328" width="9.140625" style="180"/>
    <col min="3329" max="3329" width="4.5703125" style="180" customWidth="1"/>
    <col min="3330" max="3330" width="87.28515625" style="180" customWidth="1"/>
    <col min="3331" max="3332" width="20.7109375" style="180" customWidth="1"/>
    <col min="3333" max="3333" width="16.7109375" style="180" customWidth="1"/>
    <col min="3334" max="3334" width="3.85546875" style="180" customWidth="1"/>
    <col min="3335" max="3341" width="9.140625" style="180"/>
    <col min="3342" max="3342" width="19.28515625" style="180" customWidth="1"/>
    <col min="3343" max="3343" width="9.140625" style="180"/>
    <col min="3344" max="3344" width="25.42578125" style="180" customWidth="1"/>
    <col min="3345" max="3584" width="9.140625" style="180"/>
    <col min="3585" max="3585" width="4.5703125" style="180" customWidth="1"/>
    <col min="3586" max="3586" width="87.28515625" style="180" customWidth="1"/>
    <col min="3587" max="3588" width="20.7109375" style="180" customWidth="1"/>
    <col min="3589" max="3589" width="16.7109375" style="180" customWidth="1"/>
    <col min="3590" max="3590" width="3.85546875" style="180" customWidth="1"/>
    <col min="3591" max="3597" width="9.140625" style="180"/>
    <col min="3598" max="3598" width="19.28515625" style="180" customWidth="1"/>
    <col min="3599" max="3599" width="9.140625" style="180"/>
    <col min="3600" max="3600" width="25.42578125" style="180" customWidth="1"/>
    <col min="3601" max="3840" width="9.140625" style="180"/>
    <col min="3841" max="3841" width="4.5703125" style="180" customWidth="1"/>
    <col min="3842" max="3842" width="87.28515625" style="180" customWidth="1"/>
    <col min="3843" max="3844" width="20.7109375" style="180" customWidth="1"/>
    <col min="3845" max="3845" width="16.7109375" style="180" customWidth="1"/>
    <col min="3846" max="3846" width="3.85546875" style="180" customWidth="1"/>
    <col min="3847" max="3853" width="9.140625" style="180"/>
    <col min="3854" max="3854" width="19.28515625" style="180" customWidth="1"/>
    <col min="3855" max="3855" width="9.140625" style="180"/>
    <col min="3856" max="3856" width="25.42578125" style="180" customWidth="1"/>
    <col min="3857" max="4096" width="9.140625" style="180"/>
    <col min="4097" max="4097" width="4.5703125" style="180" customWidth="1"/>
    <col min="4098" max="4098" width="87.28515625" style="180" customWidth="1"/>
    <col min="4099" max="4100" width="20.7109375" style="180" customWidth="1"/>
    <col min="4101" max="4101" width="16.7109375" style="180" customWidth="1"/>
    <col min="4102" max="4102" width="3.85546875" style="180" customWidth="1"/>
    <col min="4103" max="4109" width="9.140625" style="180"/>
    <col min="4110" max="4110" width="19.28515625" style="180" customWidth="1"/>
    <col min="4111" max="4111" width="9.140625" style="180"/>
    <col min="4112" max="4112" width="25.42578125" style="180" customWidth="1"/>
    <col min="4113" max="4352" width="9.140625" style="180"/>
    <col min="4353" max="4353" width="4.5703125" style="180" customWidth="1"/>
    <col min="4354" max="4354" width="87.28515625" style="180" customWidth="1"/>
    <col min="4355" max="4356" width="20.7109375" style="180" customWidth="1"/>
    <col min="4357" max="4357" width="16.7109375" style="180" customWidth="1"/>
    <col min="4358" max="4358" width="3.85546875" style="180" customWidth="1"/>
    <col min="4359" max="4365" width="9.140625" style="180"/>
    <col min="4366" max="4366" width="19.28515625" style="180" customWidth="1"/>
    <col min="4367" max="4367" width="9.140625" style="180"/>
    <col min="4368" max="4368" width="25.42578125" style="180" customWidth="1"/>
    <col min="4369" max="4608" width="9.140625" style="180"/>
    <col min="4609" max="4609" width="4.5703125" style="180" customWidth="1"/>
    <col min="4610" max="4610" width="87.28515625" style="180" customWidth="1"/>
    <col min="4611" max="4612" width="20.7109375" style="180" customWidth="1"/>
    <col min="4613" max="4613" width="16.7109375" style="180" customWidth="1"/>
    <col min="4614" max="4614" width="3.85546875" style="180" customWidth="1"/>
    <col min="4615" max="4621" width="9.140625" style="180"/>
    <col min="4622" max="4622" width="19.28515625" style="180" customWidth="1"/>
    <col min="4623" max="4623" width="9.140625" style="180"/>
    <col min="4624" max="4624" width="25.42578125" style="180" customWidth="1"/>
    <col min="4625" max="4864" width="9.140625" style="180"/>
    <col min="4865" max="4865" width="4.5703125" style="180" customWidth="1"/>
    <col min="4866" max="4866" width="87.28515625" style="180" customWidth="1"/>
    <col min="4867" max="4868" width="20.7109375" style="180" customWidth="1"/>
    <col min="4869" max="4869" width="16.7109375" style="180" customWidth="1"/>
    <col min="4870" max="4870" width="3.85546875" style="180" customWidth="1"/>
    <col min="4871" max="4877" width="9.140625" style="180"/>
    <col min="4878" max="4878" width="19.28515625" style="180" customWidth="1"/>
    <col min="4879" max="4879" width="9.140625" style="180"/>
    <col min="4880" max="4880" width="25.42578125" style="180" customWidth="1"/>
    <col min="4881" max="5120" width="9.140625" style="180"/>
    <col min="5121" max="5121" width="4.5703125" style="180" customWidth="1"/>
    <col min="5122" max="5122" width="87.28515625" style="180" customWidth="1"/>
    <col min="5123" max="5124" width="20.7109375" style="180" customWidth="1"/>
    <col min="5125" max="5125" width="16.7109375" style="180" customWidth="1"/>
    <col min="5126" max="5126" width="3.85546875" style="180" customWidth="1"/>
    <col min="5127" max="5133" width="9.140625" style="180"/>
    <col min="5134" max="5134" width="19.28515625" style="180" customWidth="1"/>
    <col min="5135" max="5135" width="9.140625" style="180"/>
    <col min="5136" max="5136" width="25.42578125" style="180" customWidth="1"/>
    <col min="5137" max="5376" width="9.140625" style="180"/>
    <col min="5377" max="5377" width="4.5703125" style="180" customWidth="1"/>
    <col min="5378" max="5378" width="87.28515625" style="180" customWidth="1"/>
    <col min="5379" max="5380" width="20.7109375" style="180" customWidth="1"/>
    <col min="5381" max="5381" width="16.7109375" style="180" customWidth="1"/>
    <col min="5382" max="5382" width="3.85546875" style="180" customWidth="1"/>
    <col min="5383" max="5389" width="9.140625" style="180"/>
    <col min="5390" max="5390" width="19.28515625" style="180" customWidth="1"/>
    <col min="5391" max="5391" width="9.140625" style="180"/>
    <col min="5392" max="5392" width="25.42578125" style="180" customWidth="1"/>
    <col min="5393" max="5632" width="9.140625" style="180"/>
    <col min="5633" max="5633" width="4.5703125" style="180" customWidth="1"/>
    <col min="5634" max="5634" width="87.28515625" style="180" customWidth="1"/>
    <col min="5635" max="5636" width="20.7109375" style="180" customWidth="1"/>
    <col min="5637" max="5637" width="16.7109375" style="180" customWidth="1"/>
    <col min="5638" max="5638" width="3.85546875" style="180" customWidth="1"/>
    <col min="5639" max="5645" width="9.140625" style="180"/>
    <col min="5646" max="5646" width="19.28515625" style="180" customWidth="1"/>
    <col min="5647" max="5647" width="9.140625" style="180"/>
    <col min="5648" max="5648" width="25.42578125" style="180" customWidth="1"/>
    <col min="5649" max="5888" width="9.140625" style="180"/>
    <col min="5889" max="5889" width="4.5703125" style="180" customWidth="1"/>
    <col min="5890" max="5890" width="87.28515625" style="180" customWidth="1"/>
    <col min="5891" max="5892" width="20.7109375" style="180" customWidth="1"/>
    <col min="5893" max="5893" width="16.7109375" style="180" customWidth="1"/>
    <col min="5894" max="5894" width="3.85546875" style="180" customWidth="1"/>
    <col min="5895" max="5901" width="9.140625" style="180"/>
    <col min="5902" max="5902" width="19.28515625" style="180" customWidth="1"/>
    <col min="5903" max="5903" width="9.140625" style="180"/>
    <col min="5904" max="5904" width="25.42578125" style="180" customWidth="1"/>
    <col min="5905" max="6144" width="9.140625" style="180"/>
    <col min="6145" max="6145" width="4.5703125" style="180" customWidth="1"/>
    <col min="6146" max="6146" width="87.28515625" style="180" customWidth="1"/>
    <col min="6147" max="6148" width="20.7109375" style="180" customWidth="1"/>
    <col min="6149" max="6149" width="16.7109375" style="180" customWidth="1"/>
    <col min="6150" max="6150" width="3.85546875" style="180" customWidth="1"/>
    <col min="6151" max="6157" width="9.140625" style="180"/>
    <col min="6158" max="6158" width="19.28515625" style="180" customWidth="1"/>
    <col min="6159" max="6159" width="9.140625" style="180"/>
    <col min="6160" max="6160" width="25.42578125" style="180" customWidth="1"/>
    <col min="6161" max="6400" width="9.140625" style="180"/>
    <col min="6401" max="6401" width="4.5703125" style="180" customWidth="1"/>
    <col min="6402" max="6402" width="87.28515625" style="180" customWidth="1"/>
    <col min="6403" max="6404" width="20.7109375" style="180" customWidth="1"/>
    <col min="6405" max="6405" width="16.7109375" style="180" customWidth="1"/>
    <col min="6406" max="6406" width="3.85546875" style="180" customWidth="1"/>
    <col min="6407" max="6413" width="9.140625" style="180"/>
    <col min="6414" max="6414" width="19.28515625" style="180" customWidth="1"/>
    <col min="6415" max="6415" width="9.140625" style="180"/>
    <col min="6416" max="6416" width="25.42578125" style="180" customWidth="1"/>
    <col min="6417" max="6656" width="9.140625" style="180"/>
    <col min="6657" max="6657" width="4.5703125" style="180" customWidth="1"/>
    <col min="6658" max="6658" width="87.28515625" style="180" customWidth="1"/>
    <col min="6659" max="6660" width="20.7109375" style="180" customWidth="1"/>
    <col min="6661" max="6661" width="16.7109375" style="180" customWidth="1"/>
    <col min="6662" max="6662" width="3.85546875" style="180" customWidth="1"/>
    <col min="6663" max="6669" width="9.140625" style="180"/>
    <col min="6670" max="6670" width="19.28515625" style="180" customWidth="1"/>
    <col min="6671" max="6671" width="9.140625" style="180"/>
    <col min="6672" max="6672" width="25.42578125" style="180" customWidth="1"/>
    <col min="6673" max="6912" width="9.140625" style="180"/>
    <col min="6913" max="6913" width="4.5703125" style="180" customWidth="1"/>
    <col min="6914" max="6914" width="87.28515625" style="180" customWidth="1"/>
    <col min="6915" max="6916" width="20.7109375" style="180" customWidth="1"/>
    <col min="6917" max="6917" width="16.7109375" style="180" customWidth="1"/>
    <col min="6918" max="6918" width="3.85546875" style="180" customWidth="1"/>
    <col min="6919" max="6925" width="9.140625" style="180"/>
    <col min="6926" max="6926" width="19.28515625" style="180" customWidth="1"/>
    <col min="6927" max="6927" width="9.140625" style="180"/>
    <col min="6928" max="6928" width="25.42578125" style="180" customWidth="1"/>
    <col min="6929" max="7168" width="9.140625" style="180"/>
    <col min="7169" max="7169" width="4.5703125" style="180" customWidth="1"/>
    <col min="7170" max="7170" width="87.28515625" style="180" customWidth="1"/>
    <col min="7171" max="7172" width="20.7109375" style="180" customWidth="1"/>
    <col min="7173" max="7173" width="16.7109375" style="180" customWidth="1"/>
    <col min="7174" max="7174" width="3.85546875" style="180" customWidth="1"/>
    <col min="7175" max="7181" width="9.140625" style="180"/>
    <col min="7182" max="7182" width="19.28515625" style="180" customWidth="1"/>
    <col min="7183" max="7183" width="9.140625" style="180"/>
    <col min="7184" max="7184" width="25.42578125" style="180" customWidth="1"/>
    <col min="7185" max="7424" width="9.140625" style="180"/>
    <col min="7425" max="7425" width="4.5703125" style="180" customWidth="1"/>
    <col min="7426" max="7426" width="87.28515625" style="180" customWidth="1"/>
    <col min="7427" max="7428" width="20.7109375" style="180" customWidth="1"/>
    <col min="7429" max="7429" width="16.7109375" style="180" customWidth="1"/>
    <col min="7430" max="7430" width="3.85546875" style="180" customWidth="1"/>
    <col min="7431" max="7437" width="9.140625" style="180"/>
    <col min="7438" max="7438" width="19.28515625" style="180" customWidth="1"/>
    <col min="7439" max="7439" width="9.140625" style="180"/>
    <col min="7440" max="7440" width="25.42578125" style="180" customWidth="1"/>
    <col min="7441" max="7680" width="9.140625" style="180"/>
    <col min="7681" max="7681" width="4.5703125" style="180" customWidth="1"/>
    <col min="7682" max="7682" width="87.28515625" style="180" customWidth="1"/>
    <col min="7683" max="7684" width="20.7109375" style="180" customWidth="1"/>
    <col min="7685" max="7685" width="16.7109375" style="180" customWidth="1"/>
    <col min="7686" max="7686" width="3.85546875" style="180" customWidth="1"/>
    <col min="7687" max="7693" width="9.140625" style="180"/>
    <col min="7694" max="7694" width="19.28515625" style="180" customWidth="1"/>
    <col min="7695" max="7695" width="9.140625" style="180"/>
    <col min="7696" max="7696" width="25.42578125" style="180" customWidth="1"/>
    <col min="7697" max="7936" width="9.140625" style="180"/>
    <col min="7937" max="7937" width="4.5703125" style="180" customWidth="1"/>
    <col min="7938" max="7938" width="87.28515625" style="180" customWidth="1"/>
    <col min="7939" max="7940" width="20.7109375" style="180" customWidth="1"/>
    <col min="7941" max="7941" width="16.7109375" style="180" customWidth="1"/>
    <col min="7942" max="7942" width="3.85546875" style="180" customWidth="1"/>
    <col min="7943" max="7949" width="9.140625" style="180"/>
    <col min="7950" max="7950" width="19.28515625" style="180" customWidth="1"/>
    <col min="7951" max="7951" width="9.140625" style="180"/>
    <col min="7952" max="7952" width="25.42578125" style="180" customWidth="1"/>
    <col min="7953" max="8192" width="9.140625" style="180"/>
    <col min="8193" max="8193" width="4.5703125" style="180" customWidth="1"/>
    <col min="8194" max="8194" width="87.28515625" style="180" customWidth="1"/>
    <col min="8195" max="8196" width="20.7109375" style="180" customWidth="1"/>
    <col min="8197" max="8197" width="16.7109375" style="180" customWidth="1"/>
    <col min="8198" max="8198" width="3.85546875" style="180" customWidth="1"/>
    <col min="8199" max="8205" width="9.140625" style="180"/>
    <col min="8206" max="8206" width="19.28515625" style="180" customWidth="1"/>
    <col min="8207" max="8207" width="9.140625" style="180"/>
    <col min="8208" max="8208" width="25.42578125" style="180" customWidth="1"/>
    <col min="8209" max="8448" width="9.140625" style="180"/>
    <col min="8449" max="8449" width="4.5703125" style="180" customWidth="1"/>
    <col min="8450" max="8450" width="87.28515625" style="180" customWidth="1"/>
    <col min="8451" max="8452" width="20.7109375" style="180" customWidth="1"/>
    <col min="8453" max="8453" width="16.7109375" style="180" customWidth="1"/>
    <col min="8454" max="8454" width="3.85546875" style="180" customWidth="1"/>
    <col min="8455" max="8461" width="9.140625" style="180"/>
    <col min="8462" max="8462" width="19.28515625" style="180" customWidth="1"/>
    <col min="8463" max="8463" width="9.140625" style="180"/>
    <col min="8464" max="8464" width="25.42578125" style="180" customWidth="1"/>
    <col min="8465" max="8704" width="9.140625" style="180"/>
    <col min="8705" max="8705" width="4.5703125" style="180" customWidth="1"/>
    <col min="8706" max="8706" width="87.28515625" style="180" customWidth="1"/>
    <col min="8707" max="8708" width="20.7109375" style="180" customWidth="1"/>
    <col min="8709" max="8709" width="16.7109375" style="180" customWidth="1"/>
    <col min="8710" max="8710" width="3.85546875" style="180" customWidth="1"/>
    <col min="8711" max="8717" width="9.140625" style="180"/>
    <col min="8718" max="8718" width="19.28515625" style="180" customWidth="1"/>
    <col min="8719" max="8719" width="9.140625" style="180"/>
    <col min="8720" max="8720" width="25.42578125" style="180" customWidth="1"/>
    <col min="8721" max="8960" width="9.140625" style="180"/>
    <col min="8961" max="8961" width="4.5703125" style="180" customWidth="1"/>
    <col min="8962" max="8962" width="87.28515625" style="180" customWidth="1"/>
    <col min="8963" max="8964" width="20.7109375" style="180" customWidth="1"/>
    <col min="8965" max="8965" width="16.7109375" style="180" customWidth="1"/>
    <col min="8966" max="8966" width="3.85546875" style="180" customWidth="1"/>
    <col min="8967" max="8973" width="9.140625" style="180"/>
    <col min="8974" max="8974" width="19.28515625" style="180" customWidth="1"/>
    <col min="8975" max="8975" width="9.140625" style="180"/>
    <col min="8976" max="8976" width="25.42578125" style="180" customWidth="1"/>
    <col min="8977" max="9216" width="9.140625" style="180"/>
    <col min="9217" max="9217" width="4.5703125" style="180" customWidth="1"/>
    <col min="9218" max="9218" width="87.28515625" style="180" customWidth="1"/>
    <col min="9219" max="9220" width="20.7109375" style="180" customWidth="1"/>
    <col min="9221" max="9221" width="16.7109375" style="180" customWidth="1"/>
    <col min="9222" max="9222" width="3.85546875" style="180" customWidth="1"/>
    <col min="9223" max="9229" width="9.140625" style="180"/>
    <col min="9230" max="9230" width="19.28515625" style="180" customWidth="1"/>
    <col min="9231" max="9231" width="9.140625" style="180"/>
    <col min="9232" max="9232" width="25.42578125" style="180" customWidth="1"/>
    <col min="9233" max="9472" width="9.140625" style="180"/>
    <col min="9473" max="9473" width="4.5703125" style="180" customWidth="1"/>
    <col min="9474" max="9474" width="87.28515625" style="180" customWidth="1"/>
    <col min="9475" max="9476" width="20.7109375" style="180" customWidth="1"/>
    <col min="9477" max="9477" width="16.7109375" style="180" customWidth="1"/>
    <col min="9478" max="9478" width="3.85546875" style="180" customWidth="1"/>
    <col min="9479" max="9485" width="9.140625" style="180"/>
    <col min="9486" max="9486" width="19.28515625" style="180" customWidth="1"/>
    <col min="9487" max="9487" width="9.140625" style="180"/>
    <col min="9488" max="9488" width="25.42578125" style="180" customWidth="1"/>
    <col min="9489" max="9728" width="9.140625" style="180"/>
    <col min="9729" max="9729" width="4.5703125" style="180" customWidth="1"/>
    <col min="9730" max="9730" width="87.28515625" style="180" customWidth="1"/>
    <col min="9731" max="9732" width="20.7109375" style="180" customWidth="1"/>
    <col min="9733" max="9733" width="16.7109375" style="180" customWidth="1"/>
    <col min="9734" max="9734" width="3.85546875" style="180" customWidth="1"/>
    <col min="9735" max="9741" width="9.140625" style="180"/>
    <col min="9742" max="9742" width="19.28515625" style="180" customWidth="1"/>
    <col min="9743" max="9743" width="9.140625" style="180"/>
    <col min="9744" max="9744" width="25.42578125" style="180" customWidth="1"/>
    <col min="9745" max="9984" width="9.140625" style="180"/>
    <col min="9985" max="9985" width="4.5703125" style="180" customWidth="1"/>
    <col min="9986" max="9986" width="87.28515625" style="180" customWidth="1"/>
    <col min="9987" max="9988" width="20.7109375" style="180" customWidth="1"/>
    <col min="9989" max="9989" width="16.7109375" style="180" customWidth="1"/>
    <col min="9990" max="9990" width="3.85546875" style="180" customWidth="1"/>
    <col min="9991" max="9997" width="9.140625" style="180"/>
    <col min="9998" max="9998" width="19.28515625" style="180" customWidth="1"/>
    <col min="9999" max="9999" width="9.140625" style="180"/>
    <col min="10000" max="10000" width="25.42578125" style="180" customWidth="1"/>
    <col min="10001" max="10240" width="9.140625" style="180"/>
    <col min="10241" max="10241" width="4.5703125" style="180" customWidth="1"/>
    <col min="10242" max="10242" width="87.28515625" style="180" customWidth="1"/>
    <col min="10243" max="10244" width="20.7109375" style="180" customWidth="1"/>
    <col min="10245" max="10245" width="16.7109375" style="180" customWidth="1"/>
    <col min="10246" max="10246" width="3.85546875" style="180" customWidth="1"/>
    <col min="10247" max="10253" width="9.140625" style="180"/>
    <col min="10254" max="10254" width="19.28515625" style="180" customWidth="1"/>
    <col min="10255" max="10255" width="9.140625" style="180"/>
    <col min="10256" max="10256" width="25.42578125" style="180" customWidth="1"/>
    <col min="10257" max="10496" width="9.140625" style="180"/>
    <col min="10497" max="10497" width="4.5703125" style="180" customWidth="1"/>
    <col min="10498" max="10498" width="87.28515625" style="180" customWidth="1"/>
    <col min="10499" max="10500" width="20.7109375" style="180" customWidth="1"/>
    <col min="10501" max="10501" width="16.7109375" style="180" customWidth="1"/>
    <col min="10502" max="10502" width="3.85546875" style="180" customWidth="1"/>
    <col min="10503" max="10509" width="9.140625" style="180"/>
    <col min="10510" max="10510" width="19.28515625" style="180" customWidth="1"/>
    <col min="10511" max="10511" width="9.140625" style="180"/>
    <col min="10512" max="10512" width="25.42578125" style="180" customWidth="1"/>
    <col min="10513" max="10752" width="9.140625" style="180"/>
    <col min="10753" max="10753" width="4.5703125" style="180" customWidth="1"/>
    <col min="10754" max="10754" width="87.28515625" style="180" customWidth="1"/>
    <col min="10755" max="10756" width="20.7109375" style="180" customWidth="1"/>
    <col min="10757" max="10757" width="16.7109375" style="180" customWidth="1"/>
    <col min="10758" max="10758" width="3.85546875" style="180" customWidth="1"/>
    <col min="10759" max="10765" width="9.140625" style="180"/>
    <col min="10766" max="10766" width="19.28515625" style="180" customWidth="1"/>
    <col min="10767" max="10767" width="9.140625" style="180"/>
    <col min="10768" max="10768" width="25.42578125" style="180" customWidth="1"/>
    <col min="10769" max="11008" width="9.140625" style="180"/>
    <col min="11009" max="11009" width="4.5703125" style="180" customWidth="1"/>
    <col min="11010" max="11010" width="87.28515625" style="180" customWidth="1"/>
    <col min="11011" max="11012" width="20.7109375" style="180" customWidth="1"/>
    <col min="11013" max="11013" width="16.7109375" style="180" customWidth="1"/>
    <col min="11014" max="11014" width="3.85546875" style="180" customWidth="1"/>
    <col min="11015" max="11021" width="9.140625" style="180"/>
    <col min="11022" max="11022" width="19.28515625" style="180" customWidth="1"/>
    <col min="11023" max="11023" width="9.140625" style="180"/>
    <col min="11024" max="11024" width="25.42578125" style="180" customWidth="1"/>
    <col min="11025" max="11264" width="9.140625" style="180"/>
    <col min="11265" max="11265" width="4.5703125" style="180" customWidth="1"/>
    <col min="11266" max="11266" width="87.28515625" style="180" customWidth="1"/>
    <col min="11267" max="11268" width="20.7109375" style="180" customWidth="1"/>
    <col min="11269" max="11269" width="16.7109375" style="180" customWidth="1"/>
    <col min="11270" max="11270" width="3.85546875" style="180" customWidth="1"/>
    <col min="11271" max="11277" width="9.140625" style="180"/>
    <col min="11278" max="11278" width="19.28515625" style="180" customWidth="1"/>
    <col min="11279" max="11279" width="9.140625" style="180"/>
    <col min="11280" max="11280" width="25.42578125" style="180" customWidth="1"/>
    <col min="11281" max="11520" width="9.140625" style="180"/>
    <col min="11521" max="11521" width="4.5703125" style="180" customWidth="1"/>
    <col min="11522" max="11522" width="87.28515625" style="180" customWidth="1"/>
    <col min="11523" max="11524" width="20.7109375" style="180" customWidth="1"/>
    <col min="11525" max="11525" width="16.7109375" style="180" customWidth="1"/>
    <col min="11526" max="11526" width="3.85546875" style="180" customWidth="1"/>
    <col min="11527" max="11533" width="9.140625" style="180"/>
    <col min="11534" max="11534" width="19.28515625" style="180" customWidth="1"/>
    <col min="11535" max="11535" width="9.140625" style="180"/>
    <col min="11536" max="11536" width="25.42578125" style="180" customWidth="1"/>
    <col min="11537" max="11776" width="9.140625" style="180"/>
    <col min="11777" max="11777" width="4.5703125" style="180" customWidth="1"/>
    <col min="11778" max="11778" width="87.28515625" style="180" customWidth="1"/>
    <col min="11779" max="11780" width="20.7109375" style="180" customWidth="1"/>
    <col min="11781" max="11781" width="16.7109375" style="180" customWidth="1"/>
    <col min="11782" max="11782" width="3.85546875" style="180" customWidth="1"/>
    <col min="11783" max="11789" width="9.140625" style="180"/>
    <col min="11790" max="11790" width="19.28515625" style="180" customWidth="1"/>
    <col min="11791" max="11791" width="9.140625" style="180"/>
    <col min="11792" max="11792" width="25.42578125" style="180" customWidth="1"/>
    <col min="11793" max="12032" width="9.140625" style="180"/>
    <col min="12033" max="12033" width="4.5703125" style="180" customWidth="1"/>
    <col min="12034" max="12034" width="87.28515625" style="180" customWidth="1"/>
    <col min="12035" max="12036" width="20.7109375" style="180" customWidth="1"/>
    <col min="12037" max="12037" width="16.7109375" style="180" customWidth="1"/>
    <col min="12038" max="12038" width="3.85546875" style="180" customWidth="1"/>
    <col min="12039" max="12045" width="9.140625" style="180"/>
    <col min="12046" max="12046" width="19.28515625" style="180" customWidth="1"/>
    <col min="12047" max="12047" width="9.140625" style="180"/>
    <col min="12048" max="12048" width="25.42578125" style="180" customWidth="1"/>
    <col min="12049" max="12288" width="9.140625" style="180"/>
    <col min="12289" max="12289" width="4.5703125" style="180" customWidth="1"/>
    <col min="12290" max="12290" width="87.28515625" style="180" customWidth="1"/>
    <col min="12291" max="12292" width="20.7109375" style="180" customWidth="1"/>
    <col min="12293" max="12293" width="16.7109375" style="180" customWidth="1"/>
    <col min="12294" max="12294" width="3.85546875" style="180" customWidth="1"/>
    <col min="12295" max="12301" width="9.140625" style="180"/>
    <col min="12302" max="12302" width="19.28515625" style="180" customWidth="1"/>
    <col min="12303" max="12303" width="9.140625" style="180"/>
    <col min="12304" max="12304" width="25.42578125" style="180" customWidth="1"/>
    <col min="12305" max="12544" width="9.140625" style="180"/>
    <col min="12545" max="12545" width="4.5703125" style="180" customWidth="1"/>
    <col min="12546" max="12546" width="87.28515625" style="180" customWidth="1"/>
    <col min="12547" max="12548" width="20.7109375" style="180" customWidth="1"/>
    <col min="12549" max="12549" width="16.7109375" style="180" customWidth="1"/>
    <col min="12550" max="12550" width="3.85546875" style="180" customWidth="1"/>
    <col min="12551" max="12557" width="9.140625" style="180"/>
    <col min="12558" max="12558" width="19.28515625" style="180" customWidth="1"/>
    <col min="12559" max="12559" width="9.140625" style="180"/>
    <col min="12560" max="12560" width="25.42578125" style="180" customWidth="1"/>
    <col min="12561" max="12800" width="9.140625" style="180"/>
    <col min="12801" max="12801" width="4.5703125" style="180" customWidth="1"/>
    <col min="12802" max="12802" width="87.28515625" style="180" customWidth="1"/>
    <col min="12803" max="12804" width="20.7109375" style="180" customWidth="1"/>
    <col min="12805" max="12805" width="16.7109375" style="180" customWidth="1"/>
    <col min="12806" max="12806" width="3.85546875" style="180" customWidth="1"/>
    <col min="12807" max="12813" width="9.140625" style="180"/>
    <col min="12814" max="12814" width="19.28515625" style="180" customWidth="1"/>
    <col min="12815" max="12815" width="9.140625" style="180"/>
    <col min="12816" max="12816" width="25.42578125" style="180" customWidth="1"/>
    <col min="12817" max="13056" width="9.140625" style="180"/>
    <col min="13057" max="13057" width="4.5703125" style="180" customWidth="1"/>
    <col min="13058" max="13058" width="87.28515625" style="180" customWidth="1"/>
    <col min="13059" max="13060" width="20.7109375" style="180" customWidth="1"/>
    <col min="13061" max="13061" width="16.7109375" style="180" customWidth="1"/>
    <col min="13062" max="13062" width="3.85546875" style="180" customWidth="1"/>
    <col min="13063" max="13069" width="9.140625" style="180"/>
    <col min="13070" max="13070" width="19.28515625" style="180" customWidth="1"/>
    <col min="13071" max="13071" width="9.140625" style="180"/>
    <col min="13072" max="13072" width="25.42578125" style="180" customWidth="1"/>
    <col min="13073" max="13312" width="9.140625" style="180"/>
    <col min="13313" max="13313" width="4.5703125" style="180" customWidth="1"/>
    <col min="13314" max="13314" width="87.28515625" style="180" customWidth="1"/>
    <col min="13315" max="13316" width="20.7109375" style="180" customWidth="1"/>
    <col min="13317" max="13317" width="16.7109375" style="180" customWidth="1"/>
    <col min="13318" max="13318" width="3.85546875" style="180" customWidth="1"/>
    <col min="13319" max="13325" width="9.140625" style="180"/>
    <col min="13326" max="13326" width="19.28515625" style="180" customWidth="1"/>
    <col min="13327" max="13327" width="9.140625" style="180"/>
    <col min="13328" max="13328" width="25.42578125" style="180" customWidth="1"/>
    <col min="13329" max="13568" width="9.140625" style="180"/>
    <col min="13569" max="13569" width="4.5703125" style="180" customWidth="1"/>
    <col min="13570" max="13570" width="87.28515625" style="180" customWidth="1"/>
    <col min="13571" max="13572" width="20.7109375" style="180" customWidth="1"/>
    <col min="13573" max="13573" width="16.7109375" style="180" customWidth="1"/>
    <col min="13574" max="13574" width="3.85546875" style="180" customWidth="1"/>
    <col min="13575" max="13581" width="9.140625" style="180"/>
    <col min="13582" max="13582" width="19.28515625" style="180" customWidth="1"/>
    <col min="13583" max="13583" width="9.140625" style="180"/>
    <col min="13584" max="13584" width="25.42578125" style="180" customWidth="1"/>
    <col min="13585" max="13824" width="9.140625" style="180"/>
    <col min="13825" max="13825" width="4.5703125" style="180" customWidth="1"/>
    <col min="13826" max="13826" width="87.28515625" style="180" customWidth="1"/>
    <col min="13827" max="13828" width="20.7109375" style="180" customWidth="1"/>
    <col min="13829" max="13829" width="16.7109375" style="180" customWidth="1"/>
    <col min="13830" max="13830" width="3.85546875" style="180" customWidth="1"/>
    <col min="13831" max="13837" width="9.140625" style="180"/>
    <col min="13838" max="13838" width="19.28515625" style="180" customWidth="1"/>
    <col min="13839" max="13839" width="9.140625" style="180"/>
    <col min="13840" max="13840" width="25.42578125" style="180" customWidth="1"/>
    <col min="13841" max="14080" width="9.140625" style="180"/>
    <col min="14081" max="14081" width="4.5703125" style="180" customWidth="1"/>
    <col min="14082" max="14082" width="87.28515625" style="180" customWidth="1"/>
    <col min="14083" max="14084" width="20.7109375" style="180" customWidth="1"/>
    <col min="14085" max="14085" width="16.7109375" style="180" customWidth="1"/>
    <col min="14086" max="14086" width="3.85546875" style="180" customWidth="1"/>
    <col min="14087" max="14093" width="9.140625" style="180"/>
    <col min="14094" max="14094" width="19.28515625" style="180" customWidth="1"/>
    <col min="14095" max="14095" width="9.140625" style="180"/>
    <col min="14096" max="14096" width="25.42578125" style="180" customWidth="1"/>
    <col min="14097" max="14336" width="9.140625" style="180"/>
    <col min="14337" max="14337" width="4.5703125" style="180" customWidth="1"/>
    <col min="14338" max="14338" width="87.28515625" style="180" customWidth="1"/>
    <col min="14339" max="14340" width="20.7109375" style="180" customWidth="1"/>
    <col min="14341" max="14341" width="16.7109375" style="180" customWidth="1"/>
    <col min="14342" max="14342" width="3.85546875" style="180" customWidth="1"/>
    <col min="14343" max="14349" width="9.140625" style="180"/>
    <col min="14350" max="14350" width="19.28515625" style="180" customWidth="1"/>
    <col min="14351" max="14351" width="9.140625" style="180"/>
    <col min="14352" max="14352" width="25.42578125" style="180" customWidth="1"/>
    <col min="14353" max="14592" width="9.140625" style="180"/>
    <col min="14593" max="14593" width="4.5703125" style="180" customWidth="1"/>
    <col min="14594" max="14594" width="87.28515625" style="180" customWidth="1"/>
    <col min="14595" max="14596" width="20.7109375" style="180" customWidth="1"/>
    <col min="14597" max="14597" width="16.7109375" style="180" customWidth="1"/>
    <col min="14598" max="14598" width="3.85546875" style="180" customWidth="1"/>
    <col min="14599" max="14605" width="9.140625" style="180"/>
    <col min="14606" max="14606" width="19.28515625" style="180" customWidth="1"/>
    <col min="14607" max="14607" width="9.140625" style="180"/>
    <col min="14608" max="14608" width="25.42578125" style="180" customWidth="1"/>
    <col min="14609" max="14848" width="9.140625" style="180"/>
    <col min="14849" max="14849" width="4.5703125" style="180" customWidth="1"/>
    <col min="14850" max="14850" width="87.28515625" style="180" customWidth="1"/>
    <col min="14851" max="14852" width="20.7109375" style="180" customWidth="1"/>
    <col min="14853" max="14853" width="16.7109375" style="180" customWidth="1"/>
    <col min="14854" max="14854" width="3.85546875" style="180" customWidth="1"/>
    <col min="14855" max="14861" width="9.140625" style="180"/>
    <col min="14862" max="14862" width="19.28515625" style="180" customWidth="1"/>
    <col min="14863" max="14863" width="9.140625" style="180"/>
    <col min="14864" max="14864" width="25.42578125" style="180" customWidth="1"/>
    <col min="14865" max="15104" width="9.140625" style="180"/>
    <col min="15105" max="15105" width="4.5703125" style="180" customWidth="1"/>
    <col min="15106" max="15106" width="87.28515625" style="180" customWidth="1"/>
    <col min="15107" max="15108" width="20.7109375" style="180" customWidth="1"/>
    <col min="15109" max="15109" width="16.7109375" style="180" customWidth="1"/>
    <col min="15110" max="15110" width="3.85546875" style="180" customWidth="1"/>
    <col min="15111" max="15117" width="9.140625" style="180"/>
    <col min="15118" max="15118" width="19.28515625" style="180" customWidth="1"/>
    <col min="15119" max="15119" width="9.140625" style="180"/>
    <col min="15120" max="15120" width="25.42578125" style="180" customWidth="1"/>
    <col min="15121" max="15360" width="9.140625" style="180"/>
    <col min="15361" max="15361" width="4.5703125" style="180" customWidth="1"/>
    <col min="15362" max="15362" width="87.28515625" style="180" customWidth="1"/>
    <col min="15363" max="15364" width="20.7109375" style="180" customWidth="1"/>
    <col min="15365" max="15365" width="16.7109375" style="180" customWidth="1"/>
    <col min="15366" max="15366" width="3.85546875" style="180" customWidth="1"/>
    <col min="15367" max="15373" width="9.140625" style="180"/>
    <col min="15374" max="15374" width="19.28515625" style="180" customWidth="1"/>
    <col min="15375" max="15375" width="9.140625" style="180"/>
    <col min="15376" max="15376" width="25.42578125" style="180" customWidth="1"/>
    <col min="15377" max="15616" width="9.140625" style="180"/>
    <col min="15617" max="15617" width="4.5703125" style="180" customWidth="1"/>
    <col min="15618" max="15618" width="87.28515625" style="180" customWidth="1"/>
    <col min="15619" max="15620" width="20.7109375" style="180" customWidth="1"/>
    <col min="15621" max="15621" width="16.7109375" style="180" customWidth="1"/>
    <col min="15622" max="15622" width="3.85546875" style="180" customWidth="1"/>
    <col min="15623" max="15629" width="9.140625" style="180"/>
    <col min="15630" max="15630" width="19.28515625" style="180" customWidth="1"/>
    <col min="15631" max="15631" width="9.140625" style="180"/>
    <col min="15632" max="15632" width="25.42578125" style="180" customWidth="1"/>
    <col min="15633" max="15872" width="9.140625" style="180"/>
    <col min="15873" max="15873" width="4.5703125" style="180" customWidth="1"/>
    <col min="15874" max="15874" width="87.28515625" style="180" customWidth="1"/>
    <col min="15875" max="15876" width="20.7109375" style="180" customWidth="1"/>
    <col min="15877" max="15877" width="16.7109375" style="180" customWidth="1"/>
    <col min="15878" max="15878" width="3.85546875" style="180" customWidth="1"/>
    <col min="15879" max="15885" width="9.140625" style="180"/>
    <col min="15886" max="15886" width="19.28515625" style="180" customWidth="1"/>
    <col min="15887" max="15887" width="9.140625" style="180"/>
    <col min="15888" max="15888" width="25.42578125" style="180" customWidth="1"/>
    <col min="15889" max="16128" width="9.140625" style="180"/>
    <col min="16129" max="16129" width="4.5703125" style="180" customWidth="1"/>
    <col min="16130" max="16130" width="87.28515625" style="180" customWidth="1"/>
    <col min="16131" max="16132" width="20.7109375" style="180" customWidth="1"/>
    <col min="16133" max="16133" width="16.7109375" style="180" customWidth="1"/>
    <col min="16134" max="16134" width="3.85546875" style="180" customWidth="1"/>
    <col min="16135" max="16141" width="9.140625" style="180"/>
    <col min="16142" max="16142" width="19.28515625" style="180" customWidth="1"/>
    <col min="16143" max="16143" width="9.140625" style="180"/>
    <col min="16144" max="16144" width="25.42578125" style="180" customWidth="1"/>
    <col min="16145" max="16384" width="9.140625" style="180"/>
  </cols>
  <sheetData>
    <row r="1" spans="1:16" ht="15.75">
      <c r="A1" s="177" t="s">
        <v>498</v>
      </c>
      <c r="B1" s="569"/>
    </row>
    <row r="2" spans="1:16" ht="17.25" customHeight="1">
      <c r="A2" s="1631" t="s">
        <v>4</v>
      </c>
      <c r="B2" s="1631"/>
      <c r="C2" s="1631"/>
      <c r="D2" s="1631"/>
      <c r="E2" s="1631"/>
    </row>
    <row r="3" spans="1:16" ht="17.25" customHeight="1">
      <c r="A3" s="1631" t="s">
        <v>620</v>
      </c>
      <c r="B3" s="1631"/>
      <c r="C3" s="1631"/>
      <c r="D3" s="1631"/>
      <c r="E3" s="1631"/>
    </row>
    <row r="4" spans="1:16" ht="17.25" customHeight="1">
      <c r="B4" s="185"/>
      <c r="C4" s="185"/>
      <c r="D4" s="179"/>
      <c r="E4" s="179"/>
    </row>
    <row r="5" spans="1:16" ht="20.25" customHeight="1">
      <c r="B5" s="185"/>
      <c r="C5" s="185"/>
      <c r="D5" s="186"/>
      <c r="E5" s="570" t="s">
        <v>621</v>
      </c>
    </row>
    <row r="6" spans="1:16" ht="17.25" customHeight="1">
      <c r="A6" s="571"/>
      <c r="B6" s="572"/>
      <c r="C6" s="1635" t="s">
        <v>801</v>
      </c>
      <c r="D6" s="1632" t="s">
        <v>229</v>
      </c>
      <c r="E6" s="573" t="s">
        <v>230</v>
      </c>
    </row>
    <row r="7" spans="1:16" ht="12.75" customHeight="1">
      <c r="A7" s="211" t="s">
        <v>622</v>
      </c>
      <c r="B7" s="574" t="s">
        <v>3</v>
      </c>
      <c r="C7" s="1636"/>
      <c r="D7" s="1633"/>
      <c r="E7" s="575" t="s">
        <v>4</v>
      </c>
    </row>
    <row r="8" spans="1:16" ht="14.25" customHeight="1">
      <c r="A8" s="576"/>
      <c r="B8" s="577"/>
      <c r="C8" s="1637"/>
      <c r="D8" s="1634"/>
      <c r="E8" s="578" t="s">
        <v>532</v>
      </c>
      <c r="F8" s="201"/>
    </row>
    <row r="9" spans="1:16" s="205" customFormat="1" ht="9.75" customHeight="1">
      <c r="A9" s="203" t="s">
        <v>439</v>
      </c>
      <c r="B9" s="203">
        <v>2</v>
      </c>
      <c r="C9" s="579">
        <v>3</v>
      </c>
      <c r="D9" s="778">
        <v>4</v>
      </c>
      <c r="E9" s="204">
        <v>5</v>
      </c>
    </row>
    <row r="10" spans="1:16" ht="30" customHeight="1">
      <c r="A10" s="580" t="s">
        <v>623</v>
      </c>
      <c r="B10" s="581" t="s">
        <v>624</v>
      </c>
      <c r="C10" s="873">
        <v>435340000000</v>
      </c>
      <c r="D10" s="874">
        <v>96198155077.410126</v>
      </c>
      <c r="E10" s="870">
        <v>0.22097246997153977</v>
      </c>
      <c r="J10" s="781"/>
      <c r="K10" s="671"/>
      <c r="L10" s="671"/>
      <c r="P10" s="671"/>
    </row>
    <row r="11" spans="1:16" ht="12.75" customHeight="1">
      <c r="A11" s="582"/>
      <c r="B11" s="583" t="s">
        <v>625</v>
      </c>
      <c r="C11" s="873"/>
      <c r="D11" s="875"/>
      <c r="E11" s="871"/>
      <c r="J11" s="781"/>
      <c r="P11" s="671"/>
    </row>
    <row r="12" spans="1:16" s="201" customFormat="1" ht="24" customHeight="1">
      <c r="A12" s="584"/>
      <c r="B12" s="585" t="s">
        <v>626</v>
      </c>
      <c r="C12" s="873">
        <v>390038733000</v>
      </c>
      <c r="D12" s="875">
        <v>86495085638.939987</v>
      </c>
      <c r="E12" s="871">
        <v>0.22176024666488697</v>
      </c>
      <c r="H12" s="869"/>
      <c r="I12" s="869"/>
      <c r="J12" s="781"/>
      <c r="P12" s="672"/>
    </row>
    <row r="13" spans="1:16" s="201" customFormat="1" ht="12.75" customHeight="1">
      <c r="A13" s="584"/>
      <c r="B13" s="583" t="s">
        <v>627</v>
      </c>
      <c r="C13" s="876"/>
      <c r="D13" s="875"/>
      <c r="E13" s="871"/>
      <c r="J13" s="781"/>
      <c r="P13" s="672"/>
    </row>
    <row r="14" spans="1:16" ht="16.5" customHeight="1">
      <c r="A14" s="582"/>
      <c r="B14" s="212" t="s">
        <v>628</v>
      </c>
      <c r="C14" s="876">
        <v>274243000000</v>
      </c>
      <c r="D14" s="877">
        <v>61878169304.12999</v>
      </c>
      <c r="E14" s="872">
        <v>0.22563262983605775</v>
      </c>
      <c r="J14" s="781"/>
      <c r="K14" s="671"/>
      <c r="L14" s="671"/>
      <c r="P14" s="671"/>
    </row>
    <row r="15" spans="1:16" ht="17.100000000000001" customHeight="1">
      <c r="A15" s="582"/>
      <c r="B15" s="586" t="s">
        <v>629</v>
      </c>
      <c r="C15" s="876">
        <v>75083000000</v>
      </c>
      <c r="D15" s="877">
        <v>16507584979.979996</v>
      </c>
      <c r="E15" s="872">
        <v>0.2198578237414594</v>
      </c>
      <c r="I15" s="890"/>
      <c r="J15" s="781"/>
      <c r="L15" s="781"/>
      <c r="P15" s="671"/>
    </row>
    <row r="16" spans="1:16" ht="16.5" customHeight="1">
      <c r="A16" s="582"/>
      <c r="B16" s="212" t="s">
        <v>630</v>
      </c>
      <c r="C16" s="876">
        <v>42000000000</v>
      </c>
      <c r="D16" s="877">
        <v>9623352653.4700012</v>
      </c>
      <c r="E16" s="872">
        <v>0.22912744413023811</v>
      </c>
      <c r="J16" s="781"/>
      <c r="P16" s="779"/>
    </row>
    <row r="17" spans="1:16" ht="16.5" customHeight="1">
      <c r="A17" s="582"/>
      <c r="B17" s="587" t="s">
        <v>631</v>
      </c>
      <c r="C17" s="876">
        <v>66555000000</v>
      </c>
      <c r="D17" s="877">
        <v>13443019651.490002</v>
      </c>
      <c r="E17" s="872">
        <v>0.20198361733138009</v>
      </c>
      <c r="J17" s="781"/>
      <c r="P17" s="780"/>
    </row>
    <row r="18" spans="1:16" ht="16.5" customHeight="1">
      <c r="A18" s="582"/>
      <c r="B18" s="587" t="s">
        <v>632</v>
      </c>
      <c r="C18" s="876">
        <v>4878000000</v>
      </c>
      <c r="D18" s="877">
        <v>1163301962.77</v>
      </c>
      <c r="E18" s="872">
        <v>0.23847928716072161</v>
      </c>
      <c r="J18" s="781"/>
      <c r="P18" s="780"/>
    </row>
    <row r="19" spans="1:16" s="201" customFormat="1" ht="16.5" customHeight="1">
      <c r="A19" s="584"/>
      <c r="B19" s="585" t="s">
        <v>633</v>
      </c>
      <c r="C19" s="873">
        <v>42959551000</v>
      </c>
      <c r="D19" s="875">
        <v>9634619853.5901394</v>
      </c>
      <c r="E19" s="871">
        <v>0.22427189366085645</v>
      </c>
      <c r="J19" s="781"/>
      <c r="L19" s="911"/>
    </row>
    <row r="20" spans="1:16" ht="17.100000000000001" customHeight="1">
      <c r="A20" s="582"/>
      <c r="B20" s="587" t="s">
        <v>634</v>
      </c>
      <c r="C20" s="876">
        <v>4680000000</v>
      </c>
      <c r="D20" s="877">
        <v>1125216764.76</v>
      </c>
      <c r="E20" s="872">
        <v>0.24043093264102564</v>
      </c>
      <c r="J20" s="781"/>
      <c r="N20" s="781"/>
      <c r="P20" s="781"/>
    </row>
    <row r="21" spans="1:16" ht="24" customHeight="1">
      <c r="A21" s="582"/>
      <c r="B21" s="585" t="s">
        <v>635</v>
      </c>
      <c r="C21" s="873">
        <v>2341716000</v>
      </c>
      <c r="D21" s="875">
        <v>68449584.88000001</v>
      </c>
      <c r="E21" s="871">
        <v>2.9230523633096417E-2</v>
      </c>
      <c r="J21" s="781"/>
      <c r="P21" s="781"/>
    </row>
    <row r="22" spans="1:16" ht="17.100000000000001" customHeight="1">
      <c r="A22" s="588" t="s">
        <v>4</v>
      </c>
      <c r="B22" s="587" t="s">
        <v>636</v>
      </c>
      <c r="C22" s="876">
        <v>160344000</v>
      </c>
      <c r="D22" s="877">
        <v>23122881.900000002</v>
      </c>
      <c r="E22" s="872">
        <v>0.14420796475078582</v>
      </c>
      <c r="F22" s="208"/>
      <c r="J22" s="781"/>
      <c r="N22" s="781"/>
    </row>
    <row r="23" spans="1:16" ht="17.100000000000001" customHeight="1">
      <c r="A23" s="211"/>
      <c r="B23" s="587" t="s">
        <v>637</v>
      </c>
      <c r="C23" s="876">
        <v>2181372000</v>
      </c>
      <c r="D23" s="932">
        <v>45326702.979999997</v>
      </c>
      <c r="E23" s="872">
        <v>2.0778988168913874E-2</v>
      </c>
      <c r="F23" s="208"/>
      <c r="J23" s="781"/>
    </row>
    <row r="24" spans="1:16" ht="24" customHeight="1">
      <c r="A24" s="588" t="s">
        <v>638</v>
      </c>
      <c r="B24" s="589" t="s">
        <v>639</v>
      </c>
      <c r="C24" s="875">
        <v>435340000000</v>
      </c>
      <c r="D24" s="875">
        <v>105552645769.01984</v>
      </c>
      <c r="E24" s="871">
        <v>0.24246025122667303</v>
      </c>
      <c r="F24" s="208"/>
      <c r="J24" s="781"/>
      <c r="K24" s="781"/>
    </row>
    <row r="25" spans="1:16" ht="12.75" customHeight="1">
      <c r="A25" s="582"/>
      <c r="B25" s="583" t="s">
        <v>627</v>
      </c>
      <c r="C25" s="875"/>
      <c r="D25" s="875"/>
      <c r="E25" s="872"/>
      <c r="F25" s="208"/>
      <c r="J25" s="781"/>
    </row>
    <row r="26" spans="1:16" ht="17.100000000000001" customHeight="1">
      <c r="A26" s="582"/>
      <c r="B26" s="212" t="s">
        <v>640</v>
      </c>
      <c r="C26" s="877">
        <v>27600000000</v>
      </c>
      <c r="D26" s="877">
        <v>5822827122.6300001</v>
      </c>
      <c r="E26" s="872">
        <v>0.21097199719673915</v>
      </c>
      <c r="F26" s="208"/>
      <c r="J26" s="781"/>
    </row>
    <row r="27" spans="1:16" ht="17.100000000000001" customHeight="1">
      <c r="A27" s="582"/>
      <c r="B27" s="212" t="s">
        <v>641</v>
      </c>
      <c r="C27" s="877">
        <v>21327650000</v>
      </c>
      <c r="D27" s="877">
        <v>7022972606.3800001</v>
      </c>
      <c r="E27" s="872">
        <v>0.32928956572243073</v>
      </c>
      <c r="F27" s="208"/>
      <c r="J27" s="781"/>
    </row>
    <row r="28" spans="1:16" ht="17.100000000000001" customHeight="1">
      <c r="A28" s="582"/>
      <c r="B28" s="590" t="s">
        <v>642</v>
      </c>
      <c r="C28" s="877">
        <v>17627638000</v>
      </c>
      <c r="D28" s="877">
        <v>4438415063.8199997</v>
      </c>
      <c r="E28" s="872">
        <v>0.25178728221103697</v>
      </c>
      <c r="F28" s="208"/>
      <c r="J28" s="781"/>
    </row>
    <row r="29" spans="1:16" ht="17.100000000000001" customHeight="1">
      <c r="A29" s="582"/>
      <c r="B29" s="591" t="s">
        <v>643</v>
      </c>
      <c r="C29" s="877">
        <v>33522023000</v>
      </c>
      <c r="D29" s="877">
        <v>8105629277.5299997</v>
      </c>
      <c r="E29" s="872">
        <v>0.24180012278883048</v>
      </c>
      <c r="F29" s="208"/>
      <c r="J29" s="781"/>
    </row>
    <row r="30" spans="1:16" ht="17.100000000000001" customHeight="1">
      <c r="A30" s="592"/>
      <c r="B30" s="593" t="s">
        <v>644</v>
      </c>
      <c r="C30" s="878">
        <v>66697426000</v>
      </c>
      <c r="D30" s="878">
        <v>22998941907</v>
      </c>
      <c r="E30" s="1514">
        <v>0.34482502978450774</v>
      </c>
      <c r="J30" s="781"/>
    </row>
    <row r="31" spans="1:16">
      <c r="C31" s="879"/>
      <c r="D31" s="879"/>
    </row>
    <row r="34" spans="1:6">
      <c r="A34" s="43"/>
      <c r="B34" s="43"/>
      <c r="C34" s="43"/>
      <c r="D34" s="43"/>
      <c r="E34" s="43"/>
      <c r="F34" s="594"/>
    </row>
    <row r="35" spans="1:6">
      <c r="A35" s="43"/>
      <c r="B35" s="43"/>
      <c r="C35" s="43"/>
      <c r="D35" s="43"/>
      <c r="E35" s="43"/>
      <c r="F35" s="594"/>
    </row>
  </sheetData>
  <mergeCells count="4">
    <mergeCell ref="A2:E2"/>
    <mergeCell ref="A3:E3"/>
    <mergeCell ref="D6:D8"/>
    <mergeCell ref="C6:C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55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90" zoomScaleNormal="90" workbookViewId="0">
      <selection activeCell="B52" sqref="B52"/>
    </sheetView>
  </sheetViews>
  <sheetFormatPr defaultColWidth="11.42578125" defaultRowHeight="15"/>
  <cols>
    <col min="1" max="1" width="17.5703125" style="252" customWidth="1"/>
    <col min="2" max="2" width="70.42578125" style="252" customWidth="1"/>
    <col min="3" max="3" width="16.28515625" style="252" customWidth="1"/>
    <col min="4" max="4" width="35.28515625" style="252" customWidth="1"/>
    <col min="5" max="5" width="16.5703125" style="252" customWidth="1"/>
    <col min="6" max="253" width="12.5703125" style="252" customWidth="1"/>
    <col min="254" max="256" width="11.42578125" style="252"/>
    <col min="257" max="257" width="17.5703125" style="252" customWidth="1"/>
    <col min="258" max="258" width="70.42578125" style="252" customWidth="1"/>
    <col min="259" max="259" width="16.28515625" style="252" customWidth="1"/>
    <col min="260" max="260" width="35.28515625" style="252" customWidth="1"/>
    <col min="261" max="261" width="16.5703125" style="252" customWidth="1"/>
    <col min="262" max="509" width="12.5703125" style="252" customWidth="1"/>
    <col min="510" max="512" width="11.42578125" style="252"/>
    <col min="513" max="513" width="17.5703125" style="252" customWidth="1"/>
    <col min="514" max="514" width="70.42578125" style="252" customWidth="1"/>
    <col min="515" max="515" width="16.28515625" style="252" customWidth="1"/>
    <col min="516" max="516" width="35.28515625" style="252" customWidth="1"/>
    <col min="517" max="517" width="16.5703125" style="252" customWidth="1"/>
    <col min="518" max="765" width="12.5703125" style="252" customWidth="1"/>
    <col min="766" max="768" width="11.42578125" style="252"/>
    <col min="769" max="769" width="17.5703125" style="252" customWidth="1"/>
    <col min="770" max="770" width="70.42578125" style="252" customWidth="1"/>
    <col min="771" max="771" width="16.28515625" style="252" customWidth="1"/>
    <col min="772" max="772" width="35.28515625" style="252" customWidth="1"/>
    <col min="773" max="773" width="16.5703125" style="252" customWidth="1"/>
    <col min="774" max="1021" width="12.5703125" style="252" customWidth="1"/>
    <col min="1022" max="1024" width="11.42578125" style="252"/>
    <col min="1025" max="1025" width="17.5703125" style="252" customWidth="1"/>
    <col min="1026" max="1026" width="70.42578125" style="252" customWidth="1"/>
    <col min="1027" max="1027" width="16.28515625" style="252" customWidth="1"/>
    <col min="1028" max="1028" width="35.28515625" style="252" customWidth="1"/>
    <col min="1029" max="1029" width="16.5703125" style="252" customWidth="1"/>
    <col min="1030" max="1277" width="12.5703125" style="252" customWidth="1"/>
    <col min="1278" max="1280" width="11.42578125" style="252"/>
    <col min="1281" max="1281" width="17.5703125" style="252" customWidth="1"/>
    <col min="1282" max="1282" width="70.42578125" style="252" customWidth="1"/>
    <col min="1283" max="1283" width="16.28515625" style="252" customWidth="1"/>
    <col min="1284" max="1284" width="35.28515625" style="252" customWidth="1"/>
    <col min="1285" max="1285" width="16.5703125" style="252" customWidth="1"/>
    <col min="1286" max="1533" width="12.5703125" style="252" customWidth="1"/>
    <col min="1534" max="1536" width="11.42578125" style="252"/>
    <col min="1537" max="1537" width="17.5703125" style="252" customWidth="1"/>
    <col min="1538" max="1538" width="70.42578125" style="252" customWidth="1"/>
    <col min="1539" max="1539" width="16.28515625" style="252" customWidth="1"/>
    <col min="1540" max="1540" width="35.28515625" style="252" customWidth="1"/>
    <col min="1541" max="1541" width="16.5703125" style="252" customWidth="1"/>
    <col min="1542" max="1789" width="12.5703125" style="252" customWidth="1"/>
    <col min="1790" max="1792" width="11.42578125" style="252"/>
    <col min="1793" max="1793" width="17.5703125" style="252" customWidth="1"/>
    <col min="1794" max="1794" width="70.42578125" style="252" customWidth="1"/>
    <col min="1795" max="1795" width="16.28515625" style="252" customWidth="1"/>
    <col min="1796" max="1796" width="35.28515625" style="252" customWidth="1"/>
    <col min="1797" max="1797" width="16.5703125" style="252" customWidth="1"/>
    <col min="1798" max="2045" width="12.5703125" style="252" customWidth="1"/>
    <col min="2046" max="2048" width="11.42578125" style="252"/>
    <col min="2049" max="2049" width="17.5703125" style="252" customWidth="1"/>
    <col min="2050" max="2050" width="70.42578125" style="252" customWidth="1"/>
    <col min="2051" max="2051" width="16.28515625" style="252" customWidth="1"/>
    <col min="2052" max="2052" width="35.28515625" style="252" customWidth="1"/>
    <col min="2053" max="2053" width="16.5703125" style="252" customWidth="1"/>
    <col min="2054" max="2301" width="12.5703125" style="252" customWidth="1"/>
    <col min="2302" max="2304" width="11.42578125" style="252"/>
    <col min="2305" max="2305" width="17.5703125" style="252" customWidth="1"/>
    <col min="2306" max="2306" width="70.42578125" style="252" customWidth="1"/>
    <col min="2307" max="2307" width="16.28515625" style="252" customWidth="1"/>
    <col min="2308" max="2308" width="35.28515625" style="252" customWidth="1"/>
    <col min="2309" max="2309" width="16.5703125" style="252" customWidth="1"/>
    <col min="2310" max="2557" width="12.5703125" style="252" customWidth="1"/>
    <col min="2558" max="2560" width="11.42578125" style="252"/>
    <col min="2561" max="2561" width="17.5703125" style="252" customWidth="1"/>
    <col min="2562" max="2562" width="70.42578125" style="252" customWidth="1"/>
    <col min="2563" max="2563" width="16.28515625" style="252" customWidth="1"/>
    <col min="2564" max="2564" width="35.28515625" style="252" customWidth="1"/>
    <col min="2565" max="2565" width="16.5703125" style="252" customWidth="1"/>
    <col min="2566" max="2813" width="12.5703125" style="252" customWidth="1"/>
    <col min="2814" max="2816" width="11.42578125" style="252"/>
    <col min="2817" max="2817" width="17.5703125" style="252" customWidth="1"/>
    <col min="2818" max="2818" width="70.42578125" style="252" customWidth="1"/>
    <col min="2819" max="2819" width="16.28515625" style="252" customWidth="1"/>
    <col min="2820" max="2820" width="35.28515625" style="252" customWidth="1"/>
    <col min="2821" max="2821" width="16.5703125" style="252" customWidth="1"/>
    <col min="2822" max="3069" width="12.5703125" style="252" customWidth="1"/>
    <col min="3070" max="3072" width="11.42578125" style="252"/>
    <col min="3073" max="3073" width="17.5703125" style="252" customWidth="1"/>
    <col min="3074" max="3074" width="70.42578125" style="252" customWidth="1"/>
    <col min="3075" max="3075" width="16.28515625" style="252" customWidth="1"/>
    <col min="3076" max="3076" width="35.28515625" style="252" customWidth="1"/>
    <col min="3077" max="3077" width="16.5703125" style="252" customWidth="1"/>
    <col min="3078" max="3325" width="12.5703125" style="252" customWidth="1"/>
    <col min="3326" max="3328" width="11.42578125" style="252"/>
    <col min="3329" max="3329" width="17.5703125" style="252" customWidth="1"/>
    <col min="3330" max="3330" width="70.42578125" style="252" customWidth="1"/>
    <col min="3331" max="3331" width="16.28515625" style="252" customWidth="1"/>
    <col min="3332" max="3332" width="35.28515625" style="252" customWidth="1"/>
    <col min="3333" max="3333" width="16.5703125" style="252" customWidth="1"/>
    <col min="3334" max="3581" width="12.5703125" style="252" customWidth="1"/>
    <col min="3582" max="3584" width="11.42578125" style="252"/>
    <col min="3585" max="3585" width="17.5703125" style="252" customWidth="1"/>
    <col min="3586" max="3586" width="70.42578125" style="252" customWidth="1"/>
    <col min="3587" max="3587" width="16.28515625" style="252" customWidth="1"/>
    <col min="3588" max="3588" width="35.28515625" style="252" customWidth="1"/>
    <col min="3589" max="3589" width="16.5703125" style="252" customWidth="1"/>
    <col min="3590" max="3837" width="12.5703125" style="252" customWidth="1"/>
    <col min="3838" max="3840" width="11.42578125" style="252"/>
    <col min="3841" max="3841" width="17.5703125" style="252" customWidth="1"/>
    <col min="3842" max="3842" width="70.42578125" style="252" customWidth="1"/>
    <col min="3843" max="3843" width="16.28515625" style="252" customWidth="1"/>
    <col min="3844" max="3844" width="35.28515625" style="252" customWidth="1"/>
    <col min="3845" max="3845" width="16.5703125" style="252" customWidth="1"/>
    <col min="3846" max="4093" width="12.5703125" style="252" customWidth="1"/>
    <col min="4094" max="4096" width="11.42578125" style="252"/>
    <col min="4097" max="4097" width="17.5703125" style="252" customWidth="1"/>
    <col min="4098" max="4098" width="70.42578125" style="252" customWidth="1"/>
    <col min="4099" max="4099" width="16.28515625" style="252" customWidth="1"/>
    <col min="4100" max="4100" width="35.28515625" style="252" customWidth="1"/>
    <col min="4101" max="4101" width="16.5703125" style="252" customWidth="1"/>
    <col min="4102" max="4349" width="12.5703125" style="252" customWidth="1"/>
    <col min="4350" max="4352" width="11.42578125" style="252"/>
    <col min="4353" max="4353" width="17.5703125" style="252" customWidth="1"/>
    <col min="4354" max="4354" width="70.42578125" style="252" customWidth="1"/>
    <col min="4355" max="4355" width="16.28515625" style="252" customWidth="1"/>
    <col min="4356" max="4356" width="35.28515625" style="252" customWidth="1"/>
    <col min="4357" max="4357" width="16.5703125" style="252" customWidth="1"/>
    <col min="4358" max="4605" width="12.5703125" style="252" customWidth="1"/>
    <col min="4606" max="4608" width="11.42578125" style="252"/>
    <col min="4609" max="4609" width="17.5703125" style="252" customWidth="1"/>
    <col min="4610" max="4610" width="70.42578125" style="252" customWidth="1"/>
    <col min="4611" max="4611" width="16.28515625" style="252" customWidth="1"/>
    <col min="4612" max="4612" width="35.28515625" style="252" customWidth="1"/>
    <col min="4613" max="4613" width="16.5703125" style="252" customWidth="1"/>
    <col min="4614" max="4861" width="12.5703125" style="252" customWidth="1"/>
    <col min="4862" max="4864" width="11.42578125" style="252"/>
    <col min="4865" max="4865" width="17.5703125" style="252" customWidth="1"/>
    <col min="4866" max="4866" width="70.42578125" style="252" customWidth="1"/>
    <col min="4867" max="4867" width="16.28515625" style="252" customWidth="1"/>
    <col min="4868" max="4868" width="35.28515625" style="252" customWidth="1"/>
    <col min="4869" max="4869" width="16.5703125" style="252" customWidth="1"/>
    <col min="4870" max="5117" width="12.5703125" style="252" customWidth="1"/>
    <col min="5118" max="5120" width="11.42578125" style="252"/>
    <col min="5121" max="5121" width="17.5703125" style="252" customWidth="1"/>
    <col min="5122" max="5122" width="70.42578125" style="252" customWidth="1"/>
    <col min="5123" max="5123" width="16.28515625" style="252" customWidth="1"/>
    <col min="5124" max="5124" width="35.28515625" style="252" customWidth="1"/>
    <col min="5125" max="5125" width="16.5703125" style="252" customWidth="1"/>
    <col min="5126" max="5373" width="12.5703125" style="252" customWidth="1"/>
    <col min="5374" max="5376" width="11.42578125" style="252"/>
    <col min="5377" max="5377" width="17.5703125" style="252" customWidth="1"/>
    <col min="5378" max="5378" width="70.42578125" style="252" customWidth="1"/>
    <col min="5379" max="5379" width="16.28515625" style="252" customWidth="1"/>
    <col min="5380" max="5380" width="35.28515625" style="252" customWidth="1"/>
    <col min="5381" max="5381" width="16.5703125" style="252" customWidth="1"/>
    <col min="5382" max="5629" width="12.5703125" style="252" customWidth="1"/>
    <col min="5630" max="5632" width="11.42578125" style="252"/>
    <col min="5633" max="5633" width="17.5703125" style="252" customWidth="1"/>
    <col min="5634" max="5634" width="70.42578125" style="252" customWidth="1"/>
    <col min="5635" max="5635" width="16.28515625" style="252" customWidth="1"/>
    <col min="5636" max="5636" width="35.28515625" style="252" customWidth="1"/>
    <col min="5637" max="5637" width="16.5703125" style="252" customWidth="1"/>
    <col min="5638" max="5885" width="12.5703125" style="252" customWidth="1"/>
    <col min="5886" max="5888" width="11.42578125" style="252"/>
    <col min="5889" max="5889" width="17.5703125" style="252" customWidth="1"/>
    <col min="5890" max="5890" width="70.42578125" style="252" customWidth="1"/>
    <col min="5891" max="5891" width="16.28515625" style="252" customWidth="1"/>
    <col min="5892" max="5892" width="35.28515625" style="252" customWidth="1"/>
    <col min="5893" max="5893" width="16.5703125" style="252" customWidth="1"/>
    <col min="5894" max="6141" width="12.5703125" style="252" customWidth="1"/>
    <col min="6142" max="6144" width="11.42578125" style="252"/>
    <col min="6145" max="6145" width="17.5703125" style="252" customWidth="1"/>
    <col min="6146" max="6146" width="70.42578125" style="252" customWidth="1"/>
    <col min="6147" max="6147" width="16.28515625" style="252" customWidth="1"/>
    <col min="6148" max="6148" width="35.28515625" style="252" customWidth="1"/>
    <col min="6149" max="6149" width="16.5703125" style="252" customWidth="1"/>
    <col min="6150" max="6397" width="12.5703125" style="252" customWidth="1"/>
    <col min="6398" max="6400" width="11.42578125" style="252"/>
    <col min="6401" max="6401" width="17.5703125" style="252" customWidth="1"/>
    <col min="6402" max="6402" width="70.42578125" style="252" customWidth="1"/>
    <col min="6403" max="6403" width="16.28515625" style="252" customWidth="1"/>
    <col min="6404" max="6404" width="35.28515625" style="252" customWidth="1"/>
    <col min="6405" max="6405" width="16.5703125" style="252" customWidth="1"/>
    <col min="6406" max="6653" width="12.5703125" style="252" customWidth="1"/>
    <col min="6654" max="6656" width="11.42578125" style="252"/>
    <col min="6657" max="6657" width="17.5703125" style="252" customWidth="1"/>
    <col min="6658" max="6658" width="70.42578125" style="252" customWidth="1"/>
    <col min="6659" max="6659" width="16.28515625" style="252" customWidth="1"/>
    <col min="6660" max="6660" width="35.28515625" style="252" customWidth="1"/>
    <col min="6661" max="6661" width="16.5703125" style="252" customWidth="1"/>
    <col min="6662" max="6909" width="12.5703125" style="252" customWidth="1"/>
    <col min="6910" max="6912" width="11.42578125" style="252"/>
    <col min="6913" max="6913" width="17.5703125" style="252" customWidth="1"/>
    <col min="6914" max="6914" width="70.42578125" style="252" customWidth="1"/>
    <col min="6915" max="6915" width="16.28515625" style="252" customWidth="1"/>
    <col min="6916" max="6916" width="35.28515625" style="252" customWidth="1"/>
    <col min="6917" max="6917" width="16.5703125" style="252" customWidth="1"/>
    <col min="6918" max="7165" width="12.5703125" style="252" customWidth="1"/>
    <col min="7166" max="7168" width="11.42578125" style="252"/>
    <col min="7169" max="7169" width="17.5703125" style="252" customWidth="1"/>
    <col min="7170" max="7170" width="70.42578125" style="252" customWidth="1"/>
    <col min="7171" max="7171" width="16.28515625" style="252" customWidth="1"/>
    <col min="7172" max="7172" width="35.28515625" style="252" customWidth="1"/>
    <col min="7173" max="7173" width="16.5703125" style="252" customWidth="1"/>
    <col min="7174" max="7421" width="12.5703125" style="252" customWidth="1"/>
    <col min="7422" max="7424" width="11.42578125" style="252"/>
    <col min="7425" max="7425" width="17.5703125" style="252" customWidth="1"/>
    <col min="7426" max="7426" width="70.42578125" style="252" customWidth="1"/>
    <col min="7427" max="7427" width="16.28515625" style="252" customWidth="1"/>
    <col min="7428" max="7428" width="35.28515625" style="252" customWidth="1"/>
    <col min="7429" max="7429" width="16.5703125" style="252" customWidth="1"/>
    <col min="7430" max="7677" width="12.5703125" style="252" customWidth="1"/>
    <col min="7678" max="7680" width="11.42578125" style="252"/>
    <col min="7681" max="7681" width="17.5703125" style="252" customWidth="1"/>
    <col min="7682" max="7682" width="70.42578125" style="252" customWidth="1"/>
    <col min="7683" max="7683" width="16.28515625" style="252" customWidth="1"/>
    <col min="7684" max="7684" width="35.28515625" style="252" customWidth="1"/>
    <col min="7685" max="7685" width="16.5703125" style="252" customWidth="1"/>
    <col min="7686" max="7933" width="12.5703125" style="252" customWidth="1"/>
    <col min="7934" max="7936" width="11.42578125" style="252"/>
    <col min="7937" max="7937" width="17.5703125" style="252" customWidth="1"/>
    <col min="7938" max="7938" width="70.42578125" style="252" customWidth="1"/>
    <col min="7939" max="7939" width="16.28515625" style="252" customWidth="1"/>
    <col min="7940" max="7940" width="35.28515625" style="252" customWidth="1"/>
    <col min="7941" max="7941" width="16.5703125" style="252" customWidth="1"/>
    <col min="7942" max="8189" width="12.5703125" style="252" customWidth="1"/>
    <col min="8190" max="8192" width="11.42578125" style="252"/>
    <col min="8193" max="8193" width="17.5703125" style="252" customWidth="1"/>
    <col min="8194" max="8194" width="70.42578125" style="252" customWidth="1"/>
    <col min="8195" max="8195" width="16.28515625" style="252" customWidth="1"/>
    <col min="8196" max="8196" width="35.28515625" style="252" customWidth="1"/>
    <col min="8197" max="8197" width="16.5703125" style="252" customWidth="1"/>
    <col min="8198" max="8445" width="12.5703125" style="252" customWidth="1"/>
    <col min="8446" max="8448" width="11.42578125" style="252"/>
    <col min="8449" max="8449" width="17.5703125" style="252" customWidth="1"/>
    <col min="8450" max="8450" width="70.42578125" style="252" customWidth="1"/>
    <col min="8451" max="8451" width="16.28515625" style="252" customWidth="1"/>
    <col min="8452" max="8452" width="35.28515625" style="252" customWidth="1"/>
    <col min="8453" max="8453" width="16.5703125" style="252" customWidth="1"/>
    <col min="8454" max="8701" width="12.5703125" style="252" customWidth="1"/>
    <col min="8702" max="8704" width="11.42578125" style="252"/>
    <col min="8705" max="8705" width="17.5703125" style="252" customWidth="1"/>
    <col min="8706" max="8706" width="70.42578125" style="252" customWidth="1"/>
    <col min="8707" max="8707" width="16.28515625" style="252" customWidth="1"/>
    <col min="8708" max="8708" width="35.28515625" style="252" customWidth="1"/>
    <col min="8709" max="8709" width="16.5703125" style="252" customWidth="1"/>
    <col min="8710" max="8957" width="12.5703125" style="252" customWidth="1"/>
    <col min="8958" max="8960" width="11.42578125" style="252"/>
    <col min="8961" max="8961" width="17.5703125" style="252" customWidth="1"/>
    <col min="8962" max="8962" width="70.42578125" style="252" customWidth="1"/>
    <col min="8963" max="8963" width="16.28515625" style="252" customWidth="1"/>
    <col min="8964" max="8964" width="35.28515625" style="252" customWidth="1"/>
    <col min="8965" max="8965" width="16.5703125" style="252" customWidth="1"/>
    <col min="8966" max="9213" width="12.5703125" style="252" customWidth="1"/>
    <col min="9214" max="9216" width="11.42578125" style="252"/>
    <col min="9217" max="9217" width="17.5703125" style="252" customWidth="1"/>
    <col min="9218" max="9218" width="70.42578125" style="252" customWidth="1"/>
    <col min="9219" max="9219" width="16.28515625" style="252" customWidth="1"/>
    <col min="9220" max="9220" width="35.28515625" style="252" customWidth="1"/>
    <col min="9221" max="9221" width="16.5703125" style="252" customWidth="1"/>
    <col min="9222" max="9469" width="12.5703125" style="252" customWidth="1"/>
    <col min="9470" max="9472" width="11.42578125" style="252"/>
    <col min="9473" max="9473" width="17.5703125" style="252" customWidth="1"/>
    <col min="9474" max="9474" width="70.42578125" style="252" customWidth="1"/>
    <col min="9475" max="9475" width="16.28515625" style="252" customWidth="1"/>
    <col min="9476" max="9476" width="35.28515625" style="252" customWidth="1"/>
    <col min="9477" max="9477" width="16.5703125" style="252" customWidth="1"/>
    <col min="9478" max="9725" width="12.5703125" style="252" customWidth="1"/>
    <col min="9726" max="9728" width="11.42578125" style="252"/>
    <col min="9729" max="9729" width="17.5703125" style="252" customWidth="1"/>
    <col min="9730" max="9730" width="70.42578125" style="252" customWidth="1"/>
    <col min="9731" max="9731" width="16.28515625" style="252" customWidth="1"/>
    <col min="9732" max="9732" width="35.28515625" style="252" customWidth="1"/>
    <col min="9733" max="9733" width="16.5703125" style="252" customWidth="1"/>
    <col min="9734" max="9981" width="12.5703125" style="252" customWidth="1"/>
    <col min="9982" max="9984" width="11.42578125" style="252"/>
    <col min="9985" max="9985" width="17.5703125" style="252" customWidth="1"/>
    <col min="9986" max="9986" width="70.42578125" style="252" customWidth="1"/>
    <col min="9987" max="9987" width="16.28515625" style="252" customWidth="1"/>
    <col min="9988" max="9988" width="35.28515625" style="252" customWidth="1"/>
    <col min="9989" max="9989" width="16.5703125" style="252" customWidth="1"/>
    <col min="9990" max="10237" width="12.5703125" style="252" customWidth="1"/>
    <col min="10238" max="10240" width="11.42578125" style="252"/>
    <col min="10241" max="10241" width="17.5703125" style="252" customWidth="1"/>
    <col min="10242" max="10242" width="70.42578125" style="252" customWidth="1"/>
    <col min="10243" max="10243" width="16.28515625" style="252" customWidth="1"/>
    <col min="10244" max="10244" width="35.28515625" style="252" customWidth="1"/>
    <col min="10245" max="10245" width="16.5703125" style="252" customWidth="1"/>
    <col min="10246" max="10493" width="12.5703125" style="252" customWidth="1"/>
    <col min="10494" max="10496" width="11.42578125" style="252"/>
    <col min="10497" max="10497" width="17.5703125" style="252" customWidth="1"/>
    <col min="10498" max="10498" width="70.42578125" style="252" customWidth="1"/>
    <col min="10499" max="10499" width="16.28515625" style="252" customWidth="1"/>
    <col min="10500" max="10500" width="35.28515625" style="252" customWidth="1"/>
    <col min="10501" max="10501" width="16.5703125" style="252" customWidth="1"/>
    <col min="10502" max="10749" width="12.5703125" style="252" customWidth="1"/>
    <col min="10750" max="10752" width="11.42578125" style="252"/>
    <col min="10753" max="10753" width="17.5703125" style="252" customWidth="1"/>
    <col min="10754" max="10754" width="70.42578125" style="252" customWidth="1"/>
    <col min="10755" max="10755" width="16.28515625" style="252" customWidth="1"/>
    <col min="10756" max="10756" width="35.28515625" style="252" customWidth="1"/>
    <col min="10757" max="10757" width="16.5703125" style="252" customWidth="1"/>
    <col min="10758" max="11005" width="12.5703125" style="252" customWidth="1"/>
    <col min="11006" max="11008" width="11.42578125" style="252"/>
    <col min="11009" max="11009" width="17.5703125" style="252" customWidth="1"/>
    <col min="11010" max="11010" width="70.42578125" style="252" customWidth="1"/>
    <col min="11011" max="11011" width="16.28515625" style="252" customWidth="1"/>
    <col min="11012" max="11012" width="35.28515625" style="252" customWidth="1"/>
    <col min="11013" max="11013" width="16.5703125" style="252" customWidth="1"/>
    <col min="11014" max="11261" width="12.5703125" style="252" customWidth="1"/>
    <col min="11262" max="11264" width="11.42578125" style="252"/>
    <col min="11265" max="11265" width="17.5703125" style="252" customWidth="1"/>
    <col min="11266" max="11266" width="70.42578125" style="252" customWidth="1"/>
    <col min="11267" max="11267" width="16.28515625" style="252" customWidth="1"/>
    <col min="11268" max="11268" width="35.28515625" style="252" customWidth="1"/>
    <col min="11269" max="11269" width="16.5703125" style="252" customWidth="1"/>
    <col min="11270" max="11517" width="12.5703125" style="252" customWidth="1"/>
    <col min="11518" max="11520" width="11.42578125" style="252"/>
    <col min="11521" max="11521" width="17.5703125" style="252" customWidth="1"/>
    <col min="11522" max="11522" width="70.42578125" style="252" customWidth="1"/>
    <col min="11523" max="11523" width="16.28515625" style="252" customWidth="1"/>
    <col min="11524" max="11524" width="35.28515625" style="252" customWidth="1"/>
    <col min="11525" max="11525" width="16.5703125" style="252" customWidth="1"/>
    <col min="11526" max="11773" width="12.5703125" style="252" customWidth="1"/>
    <col min="11774" max="11776" width="11.42578125" style="252"/>
    <col min="11777" max="11777" width="17.5703125" style="252" customWidth="1"/>
    <col min="11778" max="11778" width="70.42578125" style="252" customWidth="1"/>
    <col min="11779" max="11779" width="16.28515625" style="252" customWidth="1"/>
    <col min="11780" max="11780" width="35.28515625" style="252" customWidth="1"/>
    <col min="11781" max="11781" width="16.5703125" style="252" customWidth="1"/>
    <col min="11782" max="12029" width="12.5703125" style="252" customWidth="1"/>
    <col min="12030" max="12032" width="11.42578125" style="252"/>
    <col min="12033" max="12033" width="17.5703125" style="252" customWidth="1"/>
    <col min="12034" max="12034" width="70.42578125" style="252" customWidth="1"/>
    <col min="12035" max="12035" width="16.28515625" style="252" customWidth="1"/>
    <col min="12036" max="12036" width="35.28515625" style="252" customWidth="1"/>
    <col min="12037" max="12037" width="16.5703125" style="252" customWidth="1"/>
    <col min="12038" max="12285" width="12.5703125" style="252" customWidth="1"/>
    <col min="12286" max="12288" width="11.42578125" style="252"/>
    <col min="12289" max="12289" width="17.5703125" style="252" customWidth="1"/>
    <col min="12290" max="12290" width="70.42578125" style="252" customWidth="1"/>
    <col min="12291" max="12291" width="16.28515625" style="252" customWidth="1"/>
    <col min="12292" max="12292" width="35.28515625" style="252" customWidth="1"/>
    <col min="12293" max="12293" width="16.5703125" style="252" customWidth="1"/>
    <col min="12294" max="12541" width="12.5703125" style="252" customWidth="1"/>
    <col min="12542" max="12544" width="11.42578125" style="252"/>
    <col min="12545" max="12545" width="17.5703125" style="252" customWidth="1"/>
    <col min="12546" max="12546" width="70.42578125" style="252" customWidth="1"/>
    <col min="12547" max="12547" width="16.28515625" style="252" customWidth="1"/>
    <col min="12548" max="12548" width="35.28515625" style="252" customWidth="1"/>
    <col min="12549" max="12549" width="16.5703125" style="252" customWidth="1"/>
    <col min="12550" max="12797" width="12.5703125" style="252" customWidth="1"/>
    <col min="12798" max="12800" width="11.42578125" style="252"/>
    <col min="12801" max="12801" width="17.5703125" style="252" customWidth="1"/>
    <col min="12802" max="12802" width="70.42578125" style="252" customWidth="1"/>
    <col min="12803" max="12803" width="16.28515625" style="252" customWidth="1"/>
    <col min="12804" max="12804" width="35.28515625" style="252" customWidth="1"/>
    <col min="12805" max="12805" width="16.5703125" style="252" customWidth="1"/>
    <col min="12806" max="13053" width="12.5703125" style="252" customWidth="1"/>
    <col min="13054" max="13056" width="11.42578125" style="252"/>
    <col min="13057" max="13057" width="17.5703125" style="252" customWidth="1"/>
    <col min="13058" max="13058" width="70.42578125" style="252" customWidth="1"/>
    <col min="13059" max="13059" width="16.28515625" style="252" customWidth="1"/>
    <col min="13060" max="13060" width="35.28515625" style="252" customWidth="1"/>
    <col min="13061" max="13061" width="16.5703125" style="252" customWidth="1"/>
    <col min="13062" max="13309" width="12.5703125" style="252" customWidth="1"/>
    <col min="13310" max="13312" width="11.42578125" style="252"/>
    <col min="13313" max="13313" width="17.5703125" style="252" customWidth="1"/>
    <col min="13314" max="13314" width="70.42578125" style="252" customWidth="1"/>
    <col min="13315" max="13315" width="16.28515625" style="252" customWidth="1"/>
    <col min="13316" max="13316" width="35.28515625" style="252" customWidth="1"/>
    <col min="13317" max="13317" width="16.5703125" style="252" customWidth="1"/>
    <col min="13318" max="13565" width="12.5703125" style="252" customWidth="1"/>
    <col min="13566" max="13568" width="11.42578125" style="252"/>
    <col min="13569" max="13569" width="17.5703125" style="252" customWidth="1"/>
    <col min="13570" max="13570" width="70.42578125" style="252" customWidth="1"/>
    <col min="13571" max="13571" width="16.28515625" style="252" customWidth="1"/>
    <col min="13572" max="13572" width="35.28515625" style="252" customWidth="1"/>
    <col min="13573" max="13573" width="16.5703125" style="252" customWidth="1"/>
    <col min="13574" max="13821" width="12.5703125" style="252" customWidth="1"/>
    <col min="13822" max="13824" width="11.42578125" style="252"/>
    <col min="13825" max="13825" width="17.5703125" style="252" customWidth="1"/>
    <col min="13826" max="13826" width="70.42578125" style="252" customWidth="1"/>
    <col min="13827" max="13827" width="16.28515625" style="252" customWidth="1"/>
    <col min="13828" max="13828" width="35.28515625" style="252" customWidth="1"/>
    <col min="13829" max="13829" width="16.5703125" style="252" customWidth="1"/>
    <col min="13830" max="14077" width="12.5703125" style="252" customWidth="1"/>
    <col min="14078" max="14080" width="11.42578125" style="252"/>
    <col min="14081" max="14081" width="17.5703125" style="252" customWidth="1"/>
    <col min="14082" max="14082" width="70.42578125" style="252" customWidth="1"/>
    <col min="14083" max="14083" width="16.28515625" style="252" customWidth="1"/>
    <col min="14084" max="14084" width="35.28515625" style="252" customWidth="1"/>
    <col min="14085" max="14085" width="16.5703125" style="252" customWidth="1"/>
    <col min="14086" max="14333" width="12.5703125" style="252" customWidth="1"/>
    <col min="14334" max="14336" width="11.42578125" style="252"/>
    <col min="14337" max="14337" width="17.5703125" style="252" customWidth="1"/>
    <col min="14338" max="14338" width="70.42578125" style="252" customWidth="1"/>
    <col min="14339" max="14339" width="16.28515625" style="252" customWidth="1"/>
    <col min="14340" max="14340" width="35.28515625" style="252" customWidth="1"/>
    <col min="14341" max="14341" width="16.5703125" style="252" customWidth="1"/>
    <col min="14342" max="14589" width="12.5703125" style="252" customWidth="1"/>
    <col min="14590" max="14592" width="11.42578125" style="252"/>
    <col min="14593" max="14593" width="17.5703125" style="252" customWidth="1"/>
    <col min="14594" max="14594" width="70.42578125" style="252" customWidth="1"/>
    <col min="14595" max="14595" width="16.28515625" style="252" customWidth="1"/>
    <col min="14596" max="14596" width="35.28515625" style="252" customWidth="1"/>
    <col min="14597" max="14597" width="16.5703125" style="252" customWidth="1"/>
    <col min="14598" max="14845" width="12.5703125" style="252" customWidth="1"/>
    <col min="14846" max="14848" width="11.42578125" style="252"/>
    <col min="14849" max="14849" width="17.5703125" style="252" customWidth="1"/>
    <col min="14850" max="14850" width="70.42578125" style="252" customWidth="1"/>
    <col min="14851" max="14851" width="16.28515625" style="252" customWidth="1"/>
    <col min="14852" max="14852" width="35.28515625" style="252" customWidth="1"/>
    <col min="14853" max="14853" width="16.5703125" style="252" customWidth="1"/>
    <col min="14854" max="15101" width="12.5703125" style="252" customWidth="1"/>
    <col min="15102" max="15104" width="11.42578125" style="252"/>
    <col min="15105" max="15105" width="17.5703125" style="252" customWidth="1"/>
    <col min="15106" max="15106" width="70.42578125" style="252" customWidth="1"/>
    <col min="15107" max="15107" width="16.28515625" style="252" customWidth="1"/>
    <col min="15108" max="15108" width="35.28515625" style="252" customWidth="1"/>
    <col min="15109" max="15109" width="16.5703125" style="252" customWidth="1"/>
    <col min="15110" max="15357" width="12.5703125" style="252" customWidth="1"/>
    <col min="15358" max="15360" width="11.42578125" style="252"/>
    <col min="15361" max="15361" width="17.5703125" style="252" customWidth="1"/>
    <col min="15362" max="15362" width="70.42578125" style="252" customWidth="1"/>
    <col min="15363" max="15363" width="16.28515625" style="252" customWidth="1"/>
    <col min="15364" max="15364" width="35.28515625" style="252" customWidth="1"/>
    <col min="15365" max="15365" width="16.5703125" style="252" customWidth="1"/>
    <col min="15366" max="15613" width="12.5703125" style="252" customWidth="1"/>
    <col min="15614" max="15616" width="11.42578125" style="252"/>
    <col min="15617" max="15617" width="17.5703125" style="252" customWidth="1"/>
    <col min="15618" max="15618" width="70.42578125" style="252" customWidth="1"/>
    <col min="15619" max="15619" width="16.28515625" style="252" customWidth="1"/>
    <col min="15620" max="15620" width="35.28515625" style="252" customWidth="1"/>
    <col min="15621" max="15621" width="16.5703125" style="252" customWidth="1"/>
    <col min="15622" max="15869" width="12.5703125" style="252" customWidth="1"/>
    <col min="15870" max="15872" width="11.42578125" style="252"/>
    <col min="15873" max="15873" width="17.5703125" style="252" customWidth="1"/>
    <col min="15874" max="15874" width="70.42578125" style="252" customWidth="1"/>
    <col min="15875" max="15875" width="16.28515625" style="252" customWidth="1"/>
    <col min="15876" max="15876" width="35.28515625" style="252" customWidth="1"/>
    <col min="15877" max="15877" width="16.5703125" style="252" customWidth="1"/>
    <col min="15878" max="16125" width="12.5703125" style="252" customWidth="1"/>
    <col min="16126" max="16128" width="11.42578125" style="252"/>
    <col min="16129" max="16129" width="17.5703125" style="252" customWidth="1"/>
    <col min="16130" max="16130" width="70.42578125" style="252" customWidth="1"/>
    <col min="16131" max="16131" width="16.28515625" style="252" customWidth="1"/>
    <col min="16132" max="16132" width="35.28515625" style="252" customWidth="1"/>
    <col min="16133" max="16133" width="16.5703125" style="252" customWidth="1"/>
    <col min="16134" max="16381" width="12.5703125" style="252" customWidth="1"/>
    <col min="16382" max="16384" width="11.42578125" style="252"/>
  </cols>
  <sheetData>
    <row r="1" spans="1:10" ht="15.75" customHeight="1">
      <c r="A1" s="249" t="s">
        <v>4</v>
      </c>
      <c r="B1" s="1535" t="s">
        <v>467</v>
      </c>
      <c r="C1" s="1535"/>
      <c r="D1" s="1535"/>
      <c r="E1" s="250"/>
      <c r="F1" s="251"/>
      <c r="G1" s="251"/>
      <c r="H1" s="251"/>
      <c r="I1" s="251"/>
      <c r="J1" s="251"/>
    </row>
    <row r="2" spans="1:10" ht="15.75" customHeight="1">
      <c r="A2" s="249"/>
      <c r="B2" s="250"/>
      <c r="C2" s="250"/>
      <c r="D2" s="250"/>
      <c r="E2" s="250"/>
      <c r="F2" s="251"/>
      <c r="G2" s="251"/>
      <c r="H2" s="251"/>
      <c r="I2" s="251"/>
      <c r="J2" s="251"/>
    </row>
    <row r="3" spans="1:10" ht="15.75" customHeight="1">
      <c r="A3" s="250" t="s">
        <v>4</v>
      </c>
      <c r="B3" s="253" t="s">
        <v>4</v>
      </c>
      <c r="C3" s="250"/>
      <c r="D3" s="250"/>
      <c r="E3" s="254" t="s">
        <v>468</v>
      </c>
      <c r="F3" s="250"/>
    </row>
    <row r="4" spans="1:10" ht="15.75" customHeight="1">
      <c r="E4" s="255" t="s">
        <v>124</v>
      </c>
    </row>
    <row r="5" spans="1:10" ht="15.75" customHeight="1">
      <c r="A5" s="256" t="s">
        <v>469</v>
      </c>
      <c r="B5" s="257" t="s">
        <v>470</v>
      </c>
      <c r="E5" s="905">
        <v>5</v>
      </c>
      <c r="F5" s="258"/>
    </row>
    <row r="6" spans="1:10" ht="15.75" customHeight="1">
      <c r="A6" s="256" t="s">
        <v>4</v>
      </c>
      <c r="B6" s="257" t="s">
        <v>4</v>
      </c>
      <c r="E6" s="906" t="s">
        <v>4</v>
      </c>
      <c r="F6" s="259"/>
    </row>
    <row r="7" spans="1:10" ht="15.75" customHeight="1">
      <c r="A7" s="256" t="s">
        <v>471</v>
      </c>
      <c r="B7" s="257" t="s">
        <v>731</v>
      </c>
      <c r="E7" s="905">
        <v>9</v>
      </c>
      <c r="F7" s="258"/>
    </row>
    <row r="8" spans="1:10" ht="15.75" customHeight="1">
      <c r="A8" s="260"/>
      <c r="B8" s="257" t="s">
        <v>4</v>
      </c>
      <c r="E8" s="907" t="s">
        <v>4</v>
      </c>
      <c r="F8" s="72"/>
    </row>
    <row r="9" spans="1:10" ht="15.75" customHeight="1">
      <c r="A9" s="256" t="s">
        <v>472</v>
      </c>
      <c r="B9" s="257" t="s">
        <v>473</v>
      </c>
      <c r="E9" s="905">
        <v>11</v>
      </c>
      <c r="F9" s="258"/>
    </row>
    <row r="10" spans="1:10" ht="15.75" customHeight="1">
      <c r="A10" s="260"/>
      <c r="E10" s="907"/>
      <c r="F10" s="72"/>
    </row>
    <row r="11" spans="1:10" ht="15.75" customHeight="1">
      <c r="A11" s="256" t="s">
        <v>474</v>
      </c>
      <c r="B11" s="257" t="s">
        <v>475</v>
      </c>
      <c r="E11" s="905">
        <v>13</v>
      </c>
      <c r="F11" s="258"/>
    </row>
    <row r="12" spans="1:10" ht="15.75" customHeight="1">
      <c r="A12" s="260"/>
      <c r="E12" s="907"/>
      <c r="F12" s="72"/>
    </row>
    <row r="13" spans="1:10" ht="15.75" customHeight="1">
      <c r="A13" s="256" t="s">
        <v>476</v>
      </c>
      <c r="B13" s="257" t="s">
        <v>477</v>
      </c>
      <c r="E13" s="905">
        <v>16</v>
      </c>
      <c r="F13" s="258"/>
    </row>
    <row r="14" spans="1:10" ht="15.75" customHeight="1">
      <c r="A14" s="260"/>
      <c r="E14" s="907"/>
      <c r="F14" s="72"/>
    </row>
    <row r="15" spans="1:10" ht="15.75" customHeight="1">
      <c r="A15" s="256" t="s">
        <v>478</v>
      </c>
      <c r="B15" s="257" t="s">
        <v>479</v>
      </c>
      <c r="E15" s="907">
        <v>18</v>
      </c>
      <c r="F15" s="72"/>
    </row>
    <row r="16" spans="1:10" ht="15.75" customHeight="1">
      <c r="A16" s="260"/>
      <c r="E16" s="907"/>
      <c r="F16" s="72"/>
    </row>
    <row r="17" spans="1:6" ht="15.75" customHeight="1">
      <c r="A17" s="256" t="s">
        <v>480</v>
      </c>
      <c r="B17" s="257" t="s">
        <v>481</v>
      </c>
      <c r="E17" s="905">
        <v>19</v>
      </c>
      <c r="F17" s="258"/>
    </row>
    <row r="18" spans="1:6" ht="15.75" customHeight="1">
      <c r="A18" s="260"/>
      <c r="E18" s="907"/>
      <c r="F18" s="72"/>
    </row>
    <row r="19" spans="1:6" ht="15.75" customHeight="1">
      <c r="A19" s="256" t="s">
        <v>482</v>
      </c>
      <c r="B19" s="257" t="s">
        <v>483</v>
      </c>
      <c r="E19" s="905">
        <v>25</v>
      </c>
      <c r="F19" s="258"/>
    </row>
    <row r="20" spans="1:6" ht="15.75" customHeight="1">
      <c r="A20" s="256"/>
      <c r="B20" s="257"/>
      <c r="E20" s="905"/>
      <c r="F20" s="258"/>
    </row>
    <row r="21" spans="1:6" ht="15.75" customHeight="1">
      <c r="A21" s="256" t="s">
        <v>484</v>
      </c>
      <c r="B21" s="257" t="s">
        <v>485</v>
      </c>
      <c r="E21" s="905">
        <v>39</v>
      </c>
      <c r="F21" s="258"/>
    </row>
    <row r="22" spans="1:6" ht="15.75" customHeight="1">
      <c r="A22" s="256"/>
      <c r="B22" s="257"/>
      <c r="E22" s="905"/>
      <c r="F22" s="258"/>
    </row>
    <row r="23" spans="1:6" ht="15.75" customHeight="1">
      <c r="A23" s="256" t="s">
        <v>486</v>
      </c>
      <c r="B23" s="257" t="s">
        <v>487</v>
      </c>
      <c r="E23" s="905">
        <v>43</v>
      </c>
      <c r="F23" s="258"/>
    </row>
    <row r="24" spans="1:6" ht="15.75" customHeight="1">
      <c r="B24" s="257"/>
      <c r="E24" s="907"/>
      <c r="F24" s="72"/>
    </row>
    <row r="25" spans="1:6" ht="15.75">
      <c r="A25" s="261" t="s">
        <v>488</v>
      </c>
      <c r="B25" s="262" t="s">
        <v>489</v>
      </c>
      <c r="C25" s="263"/>
      <c r="D25" s="263"/>
      <c r="E25" s="905">
        <v>46</v>
      </c>
      <c r="F25" s="264"/>
    </row>
    <row r="26" spans="1:6" ht="15.75">
      <c r="A26" s="265"/>
      <c r="B26" s="262"/>
      <c r="C26" s="263"/>
      <c r="D26" s="263"/>
      <c r="E26" s="905"/>
      <c r="F26" s="264"/>
    </row>
    <row r="27" spans="1:6" ht="15.75">
      <c r="A27" s="261" t="s">
        <v>490</v>
      </c>
      <c r="B27" s="266" t="s">
        <v>491</v>
      </c>
      <c r="C27" s="263"/>
      <c r="D27" s="263"/>
      <c r="E27" s="905">
        <v>48</v>
      </c>
      <c r="F27" s="264"/>
    </row>
    <row r="28" spans="1:6" ht="15.75">
      <c r="A28" s="265"/>
      <c r="B28" s="262"/>
      <c r="E28" s="905"/>
      <c r="F28" s="264"/>
    </row>
    <row r="29" spans="1:6" ht="15.75">
      <c r="A29" s="261" t="s">
        <v>492</v>
      </c>
      <c r="B29" s="266" t="s">
        <v>493</v>
      </c>
      <c r="E29" s="905">
        <v>51</v>
      </c>
      <c r="F29" s="264"/>
    </row>
    <row r="30" spans="1:6" ht="15.75">
      <c r="A30" s="265"/>
      <c r="B30" s="262"/>
      <c r="E30" s="905"/>
      <c r="F30" s="264"/>
    </row>
    <row r="31" spans="1:6" ht="15.75">
      <c r="A31" s="265" t="s">
        <v>494</v>
      </c>
      <c r="B31" s="266" t="s">
        <v>495</v>
      </c>
      <c r="E31" s="905">
        <v>52</v>
      </c>
      <c r="F31" s="264"/>
    </row>
    <row r="32" spans="1:6" ht="15.75">
      <c r="A32" s="265"/>
      <c r="B32" s="262"/>
      <c r="E32" s="905" t="s">
        <v>4</v>
      </c>
      <c r="F32" s="264"/>
    </row>
    <row r="33" spans="1:6" ht="15.75">
      <c r="A33" s="265" t="s">
        <v>496</v>
      </c>
      <c r="B33" s="266" t="s">
        <v>497</v>
      </c>
      <c r="C33" s="263"/>
      <c r="D33" s="263"/>
      <c r="E33" s="905">
        <v>53</v>
      </c>
      <c r="F33" s="264"/>
    </row>
    <row r="34" spans="1:6" ht="15.75">
      <c r="A34" s="261"/>
      <c r="B34" s="262"/>
      <c r="C34" s="263"/>
      <c r="D34" s="263"/>
      <c r="E34" s="905"/>
      <c r="F34" s="264"/>
    </row>
    <row r="35" spans="1:6" ht="15.75">
      <c r="A35" s="265" t="s">
        <v>498</v>
      </c>
      <c r="B35" s="267" t="s">
        <v>499</v>
      </c>
      <c r="C35" s="263"/>
      <c r="D35" s="263"/>
      <c r="E35" s="905">
        <v>55</v>
      </c>
      <c r="F35" s="264"/>
    </row>
    <row r="36" spans="1:6">
      <c r="E36" s="905"/>
      <c r="F36" s="258"/>
    </row>
    <row r="37" spans="1:6" ht="15.75">
      <c r="A37" s="265" t="s">
        <v>500</v>
      </c>
      <c r="B37" s="257" t="s">
        <v>501</v>
      </c>
      <c r="C37" s="267"/>
      <c r="E37" s="908">
        <v>56</v>
      </c>
      <c r="F37" s="268"/>
    </row>
    <row r="38" spans="1:6" ht="15.75">
      <c r="A38" s="269"/>
      <c r="E38" s="905"/>
      <c r="F38" s="258"/>
    </row>
    <row r="39" spans="1:6" ht="15.75">
      <c r="A39" s="265" t="s">
        <v>502</v>
      </c>
      <c r="B39" s="257" t="s">
        <v>503</v>
      </c>
      <c r="E39" s="908">
        <v>57</v>
      </c>
      <c r="F39" s="268"/>
    </row>
    <row r="40" spans="1:6" ht="15.75">
      <c r="A40" s="269"/>
      <c r="E40" s="905"/>
      <c r="F40" s="258"/>
    </row>
    <row r="41" spans="1:6" ht="15.75">
      <c r="A41" s="265" t="s">
        <v>504</v>
      </c>
      <c r="B41" s="257" t="s">
        <v>505</v>
      </c>
      <c r="E41" s="908">
        <v>59</v>
      </c>
      <c r="F41" s="268"/>
    </row>
    <row r="42" spans="1:6">
      <c r="E42" s="908"/>
    </row>
    <row r="43" spans="1:6" ht="15.75">
      <c r="A43" s="265" t="s">
        <v>506</v>
      </c>
      <c r="B43" s="257" t="s">
        <v>507</v>
      </c>
      <c r="C43"/>
      <c r="E43" s="908">
        <v>72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topLeftCell="A4" zoomScale="75" zoomScaleNormal="75" workbookViewId="0">
      <selection activeCell="AF34" sqref="AF34"/>
    </sheetView>
  </sheetViews>
  <sheetFormatPr defaultRowHeight="12.75"/>
  <sheetData>
    <row r="9" spans="1:3" ht="15">
      <c r="A9" s="246" t="s">
        <v>508</v>
      </c>
      <c r="B9" s="246"/>
      <c r="C9" s="246"/>
    </row>
    <row r="10" spans="1:3" ht="15">
      <c r="A10" s="246"/>
      <c r="B10" s="246"/>
      <c r="C10" s="246"/>
    </row>
    <row r="20" spans="2:13" ht="20.45" customHeight="1">
      <c r="B20" s="1532" t="s">
        <v>509</v>
      </c>
      <c r="C20" s="1532"/>
      <c r="D20" s="1532"/>
      <c r="E20" s="1532"/>
      <c r="F20" s="1532"/>
      <c r="G20" s="1532"/>
      <c r="H20" s="1532"/>
      <c r="I20" s="1532"/>
      <c r="J20" s="1532"/>
      <c r="K20" s="1532"/>
      <c r="L20" s="1532"/>
      <c r="M20" s="1532"/>
    </row>
    <row r="21" spans="2:13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</row>
    <row r="22" spans="2:13" ht="20.45" customHeight="1">
      <c r="B22" s="1532"/>
      <c r="C22" s="1532"/>
      <c r="D22" s="1532"/>
      <c r="E22" s="1532"/>
      <c r="F22" s="1532"/>
      <c r="G22" s="1532"/>
      <c r="H22" s="1532"/>
      <c r="I22" s="1532"/>
      <c r="J22" s="1532"/>
      <c r="K22" s="1532"/>
      <c r="L22" s="1532"/>
      <c r="M22" s="1532"/>
    </row>
    <row r="38" spans="1:14" s="248" customFormat="1" ht="18">
      <c r="A38" s="1534"/>
      <c r="B38" s="1534"/>
      <c r="C38" s="1534"/>
      <c r="D38" s="1534"/>
      <c r="E38" s="1534"/>
      <c r="F38" s="1534"/>
      <c r="G38" s="1534"/>
      <c r="H38" s="1534"/>
      <c r="I38" s="1534"/>
      <c r="J38" s="1534"/>
      <c r="K38" s="1534"/>
      <c r="L38" s="1534"/>
      <c r="M38" s="1534"/>
      <c r="N38" s="1534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zoomScaleSheetLayoutView="75" workbookViewId="0">
      <selection activeCell="O20" sqref="O20"/>
    </sheetView>
  </sheetViews>
  <sheetFormatPr defaultColWidth="9.28515625" defaultRowHeight="14.25"/>
  <cols>
    <col min="1" max="1" width="53" style="1158" customWidth="1"/>
    <col min="2" max="2" width="18" style="1158" bestFit="1" customWidth="1"/>
    <col min="3" max="5" width="15.85546875" style="1158" customWidth="1"/>
    <col min="6" max="8" width="12.28515625" style="1158" customWidth="1"/>
    <col min="9" max="10" width="9.28515625" style="1158"/>
    <col min="11" max="12" width="9.28515625" style="1198"/>
    <col min="13" max="256" width="9.28515625" style="1158"/>
    <col min="257" max="257" width="53" style="1158" customWidth="1"/>
    <col min="258" max="258" width="18" style="1158" bestFit="1" customWidth="1"/>
    <col min="259" max="261" width="15.85546875" style="1158" customWidth="1"/>
    <col min="262" max="264" width="12.28515625" style="1158" customWidth="1"/>
    <col min="265" max="512" width="9.28515625" style="1158"/>
    <col min="513" max="513" width="53" style="1158" customWidth="1"/>
    <col min="514" max="514" width="18" style="1158" bestFit="1" customWidth="1"/>
    <col min="515" max="517" width="15.85546875" style="1158" customWidth="1"/>
    <col min="518" max="520" width="12.28515625" style="1158" customWidth="1"/>
    <col min="521" max="768" width="9.28515625" style="1158"/>
    <col min="769" max="769" width="53" style="1158" customWidth="1"/>
    <col min="770" max="770" width="18" style="1158" bestFit="1" customWidth="1"/>
    <col min="771" max="773" width="15.85546875" style="1158" customWidth="1"/>
    <col min="774" max="776" width="12.28515625" style="1158" customWidth="1"/>
    <col min="777" max="1024" width="9.28515625" style="1158"/>
    <col min="1025" max="1025" width="53" style="1158" customWidth="1"/>
    <col min="1026" max="1026" width="18" style="1158" bestFit="1" customWidth="1"/>
    <col min="1027" max="1029" width="15.85546875" style="1158" customWidth="1"/>
    <col min="1030" max="1032" width="12.28515625" style="1158" customWidth="1"/>
    <col min="1033" max="1280" width="9.28515625" style="1158"/>
    <col min="1281" max="1281" width="53" style="1158" customWidth="1"/>
    <col min="1282" max="1282" width="18" style="1158" bestFit="1" customWidth="1"/>
    <col min="1283" max="1285" width="15.85546875" style="1158" customWidth="1"/>
    <col min="1286" max="1288" width="12.28515625" style="1158" customWidth="1"/>
    <col min="1289" max="1536" width="9.28515625" style="1158"/>
    <col min="1537" max="1537" width="53" style="1158" customWidth="1"/>
    <col min="1538" max="1538" width="18" style="1158" bestFit="1" customWidth="1"/>
    <col min="1539" max="1541" width="15.85546875" style="1158" customWidth="1"/>
    <col min="1542" max="1544" width="12.28515625" style="1158" customWidth="1"/>
    <col min="1545" max="1792" width="9.28515625" style="1158"/>
    <col min="1793" max="1793" width="53" style="1158" customWidth="1"/>
    <col min="1794" max="1794" width="18" style="1158" bestFit="1" customWidth="1"/>
    <col min="1795" max="1797" width="15.85546875" style="1158" customWidth="1"/>
    <col min="1798" max="1800" width="12.28515625" style="1158" customWidth="1"/>
    <col min="1801" max="2048" width="9.28515625" style="1158"/>
    <col min="2049" max="2049" width="53" style="1158" customWidth="1"/>
    <col min="2050" max="2050" width="18" style="1158" bestFit="1" customWidth="1"/>
    <col min="2051" max="2053" width="15.85546875" style="1158" customWidth="1"/>
    <col min="2054" max="2056" width="12.28515625" style="1158" customWidth="1"/>
    <col min="2057" max="2304" width="9.28515625" style="1158"/>
    <col min="2305" max="2305" width="53" style="1158" customWidth="1"/>
    <col min="2306" max="2306" width="18" style="1158" bestFit="1" customWidth="1"/>
    <col min="2307" max="2309" width="15.85546875" style="1158" customWidth="1"/>
    <col min="2310" max="2312" width="12.28515625" style="1158" customWidth="1"/>
    <col min="2313" max="2560" width="9.28515625" style="1158"/>
    <col min="2561" max="2561" width="53" style="1158" customWidth="1"/>
    <col min="2562" max="2562" width="18" style="1158" bestFit="1" customWidth="1"/>
    <col min="2563" max="2565" width="15.85546875" style="1158" customWidth="1"/>
    <col min="2566" max="2568" width="12.28515625" style="1158" customWidth="1"/>
    <col min="2569" max="2816" width="9.28515625" style="1158"/>
    <col min="2817" max="2817" width="53" style="1158" customWidth="1"/>
    <col min="2818" max="2818" width="18" style="1158" bestFit="1" customWidth="1"/>
    <col min="2819" max="2821" width="15.85546875" style="1158" customWidth="1"/>
    <col min="2822" max="2824" width="12.28515625" style="1158" customWidth="1"/>
    <col min="2825" max="3072" width="9.28515625" style="1158"/>
    <col min="3073" max="3073" width="53" style="1158" customWidth="1"/>
    <col min="3074" max="3074" width="18" style="1158" bestFit="1" customWidth="1"/>
    <col min="3075" max="3077" width="15.85546875" style="1158" customWidth="1"/>
    <col min="3078" max="3080" width="12.28515625" style="1158" customWidth="1"/>
    <col min="3081" max="3328" width="9.28515625" style="1158"/>
    <col min="3329" max="3329" width="53" style="1158" customWidth="1"/>
    <col min="3330" max="3330" width="18" style="1158" bestFit="1" customWidth="1"/>
    <col min="3331" max="3333" width="15.85546875" style="1158" customWidth="1"/>
    <col min="3334" max="3336" width="12.28515625" style="1158" customWidth="1"/>
    <col min="3337" max="3584" width="9.28515625" style="1158"/>
    <col min="3585" max="3585" width="53" style="1158" customWidth="1"/>
    <col min="3586" max="3586" width="18" style="1158" bestFit="1" customWidth="1"/>
    <col min="3587" max="3589" width="15.85546875" style="1158" customWidth="1"/>
    <col min="3590" max="3592" width="12.28515625" style="1158" customWidth="1"/>
    <col min="3593" max="3840" width="9.28515625" style="1158"/>
    <col min="3841" max="3841" width="53" style="1158" customWidth="1"/>
    <col min="3842" max="3842" width="18" style="1158" bestFit="1" customWidth="1"/>
    <col min="3843" max="3845" width="15.85546875" style="1158" customWidth="1"/>
    <col min="3846" max="3848" width="12.28515625" style="1158" customWidth="1"/>
    <col min="3849" max="4096" width="9.28515625" style="1158"/>
    <col min="4097" max="4097" width="53" style="1158" customWidth="1"/>
    <col min="4098" max="4098" width="18" style="1158" bestFit="1" customWidth="1"/>
    <col min="4099" max="4101" width="15.85546875" style="1158" customWidth="1"/>
    <col min="4102" max="4104" width="12.28515625" style="1158" customWidth="1"/>
    <col min="4105" max="4352" width="9.28515625" style="1158"/>
    <col min="4353" max="4353" width="53" style="1158" customWidth="1"/>
    <col min="4354" max="4354" width="18" style="1158" bestFit="1" customWidth="1"/>
    <col min="4355" max="4357" width="15.85546875" style="1158" customWidth="1"/>
    <col min="4358" max="4360" width="12.28515625" style="1158" customWidth="1"/>
    <col min="4361" max="4608" width="9.28515625" style="1158"/>
    <col min="4609" max="4609" width="53" style="1158" customWidth="1"/>
    <col min="4610" max="4610" width="18" style="1158" bestFit="1" customWidth="1"/>
    <col min="4611" max="4613" width="15.85546875" style="1158" customWidth="1"/>
    <col min="4614" max="4616" width="12.28515625" style="1158" customWidth="1"/>
    <col min="4617" max="4864" width="9.28515625" style="1158"/>
    <col min="4865" max="4865" width="53" style="1158" customWidth="1"/>
    <col min="4866" max="4866" width="18" style="1158" bestFit="1" customWidth="1"/>
    <col min="4867" max="4869" width="15.85546875" style="1158" customWidth="1"/>
    <col min="4870" max="4872" width="12.28515625" style="1158" customWidth="1"/>
    <col min="4873" max="5120" width="9.28515625" style="1158"/>
    <col min="5121" max="5121" width="53" style="1158" customWidth="1"/>
    <col min="5122" max="5122" width="18" style="1158" bestFit="1" customWidth="1"/>
    <col min="5123" max="5125" width="15.85546875" style="1158" customWidth="1"/>
    <col min="5126" max="5128" width="12.28515625" style="1158" customWidth="1"/>
    <col min="5129" max="5376" width="9.28515625" style="1158"/>
    <col min="5377" max="5377" width="53" style="1158" customWidth="1"/>
    <col min="5378" max="5378" width="18" style="1158" bestFit="1" customWidth="1"/>
    <col min="5379" max="5381" width="15.85546875" style="1158" customWidth="1"/>
    <col min="5382" max="5384" width="12.28515625" style="1158" customWidth="1"/>
    <col min="5385" max="5632" width="9.28515625" style="1158"/>
    <col min="5633" max="5633" width="53" style="1158" customWidth="1"/>
    <col min="5634" max="5634" width="18" style="1158" bestFit="1" customWidth="1"/>
    <col min="5635" max="5637" width="15.85546875" style="1158" customWidth="1"/>
    <col min="5638" max="5640" width="12.28515625" style="1158" customWidth="1"/>
    <col min="5641" max="5888" width="9.28515625" style="1158"/>
    <col min="5889" max="5889" width="53" style="1158" customWidth="1"/>
    <col min="5890" max="5890" width="18" style="1158" bestFit="1" customWidth="1"/>
    <col min="5891" max="5893" width="15.85546875" style="1158" customWidth="1"/>
    <col min="5894" max="5896" width="12.28515625" style="1158" customWidth="1"/>
    <col min="5897" max="6144" width="9.28515625" style="1158"/>
    <col min="6145" max="6145" width="53" style="1158" customWidth="1"/>
    <col min="6146" max="6146" width="18" style="1158" bestFit="1" customWidth="1"/>
    <col min="6147" max="6149" width="15.85546875" style="1158" customWidth="1"/>
    <col min="6150" max="6152" width="12.28515625" style="1158" customWidth="1"/>
    <col min="6153" max="6400" width="9.28515625" style="1158"/>
    <col min="6401" max="6401" width="53" style="1158" customWidth="1"/>
    <col min="6402" max="6402" width="18" style="1158" bestFit="1" customWidth="1"/>
    <col min="6403" max="6405" width="15.85546875" style="1158" customWidth="1"/>
    <col min="6406" max="6408" width="12.28515625" style="1158" customWidth="1"/>
    <col min="6409" max="6656" width="9.28515625" style="1158"/>
    <col min="6657" max="6657" width="53" style="1158" customWidth="1"/>
    <col min="6658" max="6658" width="18" style="1158" bestFit="1" customWidth="1"/>
    <col min="6659" max="6661" width="15.85546875" style="1158" customWidth="1"/>
    <col min="6662" max="6664" width="12.28515625" style="1158" customWidth="1"/>
    <col min="6665" max="6912" width="9.28515625" style="1158"/>
    <col min="6913" max="6913" width="53" style="1158" customWidth="1"/>
    <col min="6914" max="6914" width="18" style="1158" bestFit="1" customWidth="1"/>
    <col min="6915" max="6917" width="15.85546875" style="1158" customWidth="1"/>
    <col min="6918" max="6920" width="12.28515625" style="1158" customWidth="1"/>
    <col min="6921" max="7168" width="9.28515625" style="1158"/>
    <col min="7169" max="7169" width="53" style="1158" customWidth="1"/>
    <col min="7170" max="7170" width="18" style="1158" bestFit="1" customWidth="1"/>
    <col min="7171" max="7173" width="15.85546875" style="1158" customWidth="1"/>
    <col min="7174" max="7176" width="12.28515625" style="1158" customWidth="1"/>
    <col min="7177" max="7424" width="9.28515625" style="1158"/>
    <col min="7425" max="7425" width="53" style="1158" customWidth="1"/>
    <col min="7426" max="7426" width="18" style="1158" bestFit="1" customWidth="1"/>
    <col min="7427" max="7429" width="15.85546875" style="1158" customWidth="1"/>
    <col min="7430" max="7432" width="12.28515625" style="1158" customWidth="1"/>
    <col min="7433" max="7680" width="9.28515625" style="1158"/>
    <col min="7681" max="7681" width="53" style="1158" customWidth="1"/>
    <col min="7682" max="7682" width="18" style="1158" bestFit="1" customWidth="1"/>
    <col min="7683" max="7685" width="15.85546875" style="1158" customWidth="1"/>
    <col min="7686" max="7688" width="12.28515625" style="1158" customWidth="1"/>
    <col min="7689" max="7936" width="9.28515625" style="1158"/>
    <col min="7937" max="7937" width="53" style="1158" customWidth="1"/>
    <col min="7938" max="7938" width="18" style="1158" bestFit="1" customWidth="1"/>
    <col min="7939" max="7941" width="15.85546875" style="1158" customWidth="1"/>
    <col min="7942" max="7944" width="12.28515625" style="1158" customWidth="1"/>
    <col min="7945" max="8192" width="9.28515625" style="1158"/>
    <col min="8193" max="8193" width="53" style="1158" customWidth="1"/>
    <col min="8194" max="8194" width="18" style="1158" bestFit="1" customWidth="1"/>
    <col min="8195" max="8197" width="15.85546875" style="1158" customWidth="1"/>
    <col min="8198" max="8200" width="12.28515625" style="1158" customWidth="1"/>
    <col min="8201" max="8448" width="9.28515625" style="1158"/>
    <col min="8449" max="8449" width="53" style="1158" customWidth="1"/>
    <col min="8450" max="8450" width="18" style="1158" bestFit="1" customWidth="1"/>
    <col min="8451" max="8453" width="15.85546875" style="1158" customWidth="1"/>
    <col min="8454" max="8456" width="12.28515625" style="1158" customWidth="1"/>
    <col min="8457" max="8704" width="9.28515625" style="1158"/>
    <col min="8705" max="8705" width="53" style="1158" customWidth="1"/>
    <col min="8706" max="8706" width="18" style="1158" bestFit="1" customWidth="1"/>
    <col min="8707" max="8709" width="15.85546875" style="1158" customWidth="1"/>
    <col min="8710" max="8712" width="12.28515625" style="1158" customWidth="1"/>
    <col min="8713" max="8960" width="9.28515625" style="1158"/>
    <col min="8961" max="8961" width="53" style="1158" customWidth="1"/>
    <col min="8962" max="8962" width="18" style="1158" bestFit="1" customWidth="1"/>
    <col min="8963" max="8965" width="15.85546875" style="1158" customWidth="1"/>
    <col min="8966" max="8968" width="12.28515625" style="1158" customWidth="1"/>
    <col min="8969" max="9216" width="9.28515625" style="1158"/>
    <col min="9217" max="9217" width="53" style="1158" customWidth="1"/>
    <col min="9218" max="9218" width="18" style="1158" bestFit="1" customWidth="1"/>
    <col min="9219" max="9221" width="15.85546875" style="1158" customWidth="1"/>
    <col min="9222" max="9224" width="12.28515625" style="1158" customWidth="1"/>
    <col min="9225" max="9472" width="9.28515625" style="1158"/>
    <col min="9473" max="9473" width="53" style="1158" customWidth="1"/>
    <col min="9474" max="9474" width="18" style="1158" bestFit="1" customWidth="1"/>
    <col min="9475" max="9477" width="15.85546875" style="1158" customWidth="1"/>
    <col min="9478" max="9480" width="12.28515625" style="1158" customWidth="1"/>
    <col min="9481" max="9728" width="9.28515625" style="1158"/>
    <col min="9729" max="9729" width="53" style="1158" customWidth="1"/>
    <col min="9730" max="9730" width="18" style="1158" bestFit="1" customWidth="1"/>
    <col min="9731" max="9733" width="15.85546875" style="1158" customWidth="1"/>
    <col min="9734" max="9736" width="12.28515625" style="1158" customWidth="1"/>
    <col min="9737" max="9984" width="9.28515625" style="1158"/>
    <col min="9985" max="9985" width="53" style="1158" customWidth="1"/>
    <col min="9986" max="9986" width="18" style="1158" bestFit="1" customWidth="1"/>
    <col min="9987" max="9989" width="15.85546875" style="1158" customWidth="1"/>
    <col min="9990" max="9992" width="12.28515625" style="1158" customWidth="1"/>
    <col min="9993" max="10240" width="9.28515625" style="1158"/>
    <col min="10241" max="10241" width="53" style="1158" customWidth="1"/>
    <col min="10242" max="10242" width="18" style="1158" bestFit="1" customWidth="1"/>
    <col min="10243" max="10245" width="15.85546875" style="1158" customWidth="1"/>
    <col min="10246" max="10248" width="12.28515625" style="1158" customWidth="1"/>
    <col min="10249" max="10496" width="9.28515625" style="1158"/>
    <col min="10497" max="10497" width="53" style="1158" customWidth="1"/>
    <col min="10498" max="10498" width="18" style="1158" bestFit="1" customWidth="1"/>
    <col min="10499" max="10501" width="15.85546875" style="1158" customWidth="1"/>
    <col min="10502" max="10504" width="12.28515625" style="1158" customWidth="1"/>
    <col min="10505" max="10752" width="9.28515625" style="1158"/>
    <col min="10753" max="10753" width="53" style="1158" customWidth="1"/>
    <col min="10754" max="10754" width="18" style="1158" bestFit="1" customWidth="1"/>
    <col min="10755" max="10757" width="15.85546875" style="1158" customWidth="1"/>
    <col min="10758" max="10760" width="12.28515625" style="1158" customWidth="1"/>
    <col min="10761" max="11008" width="9.28515625" style="1158"/>
    <col min="11009" max="11009" width="53" style="1158" customWidth="1"/>
    <col min="11010" max="11010" width="18" style="1158" bestFit="1" customWidth="1"/>
    <col min="11011" max="11013" width="15.85546875" style="1158" customWidth="1"/>
    <col min="11014" max="11016" width="12.28515625" style="1158" customWidth="1"/>
    <col min="11017" max="11264" width="9.28515625" style="1158"/>
    <col min="11265" max="11265" width="53" style="1158" customWidth="1"/>
    <col min="11266" max="11266" width="18" style="1158" bestFit="1" customWidth="1"/>
    <col min="11267" max="11269" width="15.85546875" style="1158" customWidth="1"/>
    <col min="11270" max="11272" width="12.28515625" style="1158" customWidth="1"/>
    <col min="11273" max="11520" width="9.28515625" style="1158"/>
    <col min="11521" max="11521" width="53" style="1158" customWidth="1"/>
    <col min="11522" max="11522" width="18" style="1158" bestFit="1" customWidth="1"/>
    <col min="11523" max="11525" width="15.85546875" style="1158" customWidth="1"/>
    <col min="11526" max="11528" width="12.28515625" style="1158" customWidth="1"/>
    <col min="11529" max="11776" width="9.28515625" style="1158"/>
    <col min="11777" max="11777" width="53" style="1158" customWidth="1"/>
    <col min="11778" max="11778" width="18" style="1158" bestFit="1" customWidth="1"/>
    <col min="11779" max="11781" width="15.85546875" style="1158" customWidth="1"/>
    <col min="11782" max="11784" width="12.28515625" style="1158" customWidth="1"/>
    <col min="11785" max="12032" width="9.28515625" style="1158"/>
    <col min="12033" max="12033" width="53" style="1158" customWidth="1"/>
    <col min="12034" max="12034" width="18" style="1158" bestFit="1" customWidth="1"/>
    <col min="12035" max="12037" width="15.85546875" style="1158" customWidth="1"/>
    <col min="12038" max="12040" width="12.28515625" style="1158" customWidth="1"/>
    <col min="12041" max="12288" width="9.28515625" style="1158"/>
    <col min="12289" max="12289" width="53" style="1158" customWidth="1"/>
    <col min="12290" max="12290" width="18" style="1158" bestFit="1" customWidth="1"/>
    <col min="12291" max="12293" width="15.85546875" style="1158" customWidth="1"/>
    <col min="12294" max="12296" width="12.28515625" style="1158" customWidth="1"/>
    <col min="12297" max="12544" width="9.28515625" style="1158"/>
    <col min="12545" max="12545" width="53" style="1158" customWidth="1"/>
    <col min="12546" max="12546" width="18" style="1158" bestFit="1" customWidth="1"/>
    <col min="12547" max="12549" width="15.85546875" style="1158" customWidth="1"/>
    <col min="12550" max="12552" width="12.28515625" style="1158" customWidth="1"/>
    <col min="12553" max="12800" width="9.28515625" style="1158"/>
    <col min="12801" max="12801" width="53" style="1158" customWidth="1"/>
    <col min="12802" max="12802" width="18" style="1158" bestFit="1" customWidth="1"/>
    <col min="12803" max="12805" width="15.85546875" style="1158" customWidth="1"/>
    <col min="12806" max="12808" width="12.28515625" style="1158" customWidth="1"/>
    <col min="12809" max="13056" width="9.28515625" style="1158"/>
    <col min="13057" max="13057" width="53" style="1158" customWidth="1"/>
    <col min="13058" max="13058" width="18" style="1158" bestFit="1" customWidth="1"/>
    <col min="13059" max="13061" width="15.85546875" style="1158" customWidth="1"/>
    <col min="13062" max="13064" width="12.28515625" style="1158" customWidth="1"/>
    <col min="13065" max="13312" width="9.28515625" style="1158"/>
    <col min="13313" max="13313" width="53" style="1158" customWidth="1"/>
    <col min="13314" max="13314" width="18" style="1158" bestFit="1" customWidth="1"/>
    <col min="13315" max="13317" width="15.85546875" style="1158" customWidth="1"/>
    <col min="13318" max="13320" width="12.28515625" style="1158" customWidth="1"/>
    <col min="13321" max="13568" width="9.28515625" style="1158"/>
    <col min="13569" max="13569" width="53" style="1158" customWidth="1"/>
    <col min="13570" max="13570" width="18" style="1158" bestFit="1" customWidth="1"/>
    <col min="13571" max="13573" width="15.85546875" style="1158" customWidth="1"/>
    <col min="13574" max="13576" width="12.28515625" style="1158" customWidth="1"/>
    <col min="13577" max="13824" width="9.28515625" style="1158"/>
    <col min="13825" max="13825" width="53" style="1158" customWidth="1"/>
    <col min="13826" max="13826" width="18" style="1158" bestFit="1" customWidth="1"/>
    <col min="13827" max="13829" width="15.85546875" style="1158" customWidth="1"/>
    <col min="13830" max="13832" width="12.28515625" style="1158" customWidth="1"/>
    <col min="13833" max="14080" width="9.28515625" style="1158"/>
    <col min="14081" max="14081" width="53" style="1158" customWidth="1"/>
    <col min="14082" max="14082" width="18" style="1158" bestFit="1" customWidth="1"/>
    <col min="14083" max="14085" width="15.85546875" style="1158" customWidth="1"/>
    <col min="14086" max="14088" width="12.28515625" style="1158" customWidth="1"/>
    <col min="14089" max="14336" width="9.28515625" style="1158"/>
    <col min="14337" max="14337" width="53" style="1158" customWidth="1"/>
    <col min="14338" max="14338" width="18" style="1158" bestFit="1" customWidth="1"/>
    <col min="14339" max="14341" width="15.85546875" style="1158" customWidth="1"/>
    <col min="14342" max="14344" width="12.28515625" style="1158" customWidth="1"/>
    <col min="14345" max="14592" width="9.28515625" style="1158"/>
    <col min="14593" max="14593" width="53" style="1158" customWidth="1"/>
    <col min="14594" max="14594" width="18" style="1158" bestFit="1" customWidth="1"/>
    <col min="14595" max="14597" width="15.85546875" style="1158" customWidth="1"/>
    <col min="14598" max="14600" width="12.28515625" style="1158" customWidth="1"/>
    <col min="14601" max="14848" width="9.28515625" style="1158"/>
    <col min="14849" max="14849" width="53" style="1158" customWidth="1"/>
    <col min="14850" max="14850" width="18" style="1158" bestFit="1" customWidth="1"/>
    <col min="14851" max="14853" width="15.85546875" style="1158" customWidth="1"/>
    <col min="14854" max="14856" width="12.28515625" style="1158" customWidth="1"/>
    <col min="14857" max="15104" width="9.28515625" style="1158"/>
    <col min="15105" max="15105" width="53" style="1158" customWidth="1"/>
    <col min="15106" max="15106" width="18" style="1158" bestFit="1" customWidth="1"/>
    <col min="15107" max="15109" width="15.85546875" style="1158" customWidth="1"/>
    <col min="15110" max="15112" width="12.28515625" style="1158" customWidth="1"/>
    <col min="15113" max="15360" width="9.28515625" style="1158"/>
    <col min="15361" max="15361" width="53" style="1158" customWidth="1"/>
    <col min="15362" max="15362" width="18" style="1158" bestFit="1" customWidth="1"/>
    <col min="15363" max="15365" width="15.85546875" style="1158" customWidth="1"/>
    <col min="15366" max="15368" width="12.28515625" style="1158" customWidth="1"/>
    <col min="15369" max="15616" width="9.28515625" style="1158"/>
    <col min="15617" max="15617" width="53" style="1158" customWidth="1"/>
    <col min="15618" max="15618" width="18" style="1158" bestFit="1" customWidth="1"/>
    <col min="15619" max="15621" width="15.85546875" style="1158" customWidth="1"/>
    <col min="15622" max="15624" width="12.28515625" style="1158" customWidth="1"/>
    <col min="15625" max="15872" width="9.28515625" style="1158"/>
    <col min="15873" max="15873" width="53" style="1158" customWidth="1"/>
    <col min="15874" max="15874" width="18" style="1158" bestFit="1" customWidth="1"/>
    <col min="15875" max="15877" width="15.85546875" style="1158" customWidth="1"/>
    <col min="15878" max="15880" width="12.28515625" style="1158" customWidth="1"/>
    <col min="15881" max="16128" width="9.28515625" style="1158"/>
    <col min="16129" max="16129" width="53" style="1158" customWidth="1"/>
    <col min="16130" max="16130" width="18" style="1158" bestFit="1" customWidth="1"/>
    <col min="16131" max="16133" width="15.85546875" style="1158" customWidth="1"/>
    <col min="16134" max="16136" width="12.28515625" style="1158" customWidth="1"/>
    <col min="16137" max="16384" width="9.28515625" style="1158"/>
  </cols>
  <sheetData>
    <row r="1" spans="1:12" ht="17.25" customHeight="1">
      <c r="A1" s="1156" t="s">
        <v>500</v>
      </c>
      <c r="B1" s="1156"/>
      <c r="C1" s="1157"/>
      <c r="D1" s="1157"/>
      <c r="E1" s="1157"/>
      <c r="F1" s="1157"/>
      <c r="G1" s="1157"/>
      <c r="H1" s="1157"/>
      <c r="K1" s="1158"/>
      <c r="L1" s="1158"/>
    </row>
    <row r="2" spans="1:12" ht="17.25" customHeight="1">
      <c r="A2" s="1159"/>
      <c r="B2" s="1159"/>
      <c r="C2" s="1157"/>
      <c r="D2" s="1157"/>
      <c r="E2" s="1157"/>
      <c r="F2" s="1157"/>
      <c r="G2" s="1157"/>
      <c r="H2" s="1157"/>
      <c r="K2" s="1158"/>
      <c r="L2" s="1158"/>
    </row>
    <row r="3" spans="1:12" ht="17.25" customHeight="1">
      <c r="A3" s="1160" t="s">
        <v>757</v>
      </c>
      <c r="B3" s="1161"/>
      <c r="C3" s="1162"/>
      <c r="D3" s="1162"/>
      <c r="E3" s="1162"/>
      <c r="F3" s="1162"/>
      <c r="G3" s="1162"/>
      <c r="H3" s="1162"/>
      <c r="K3" s="1158"/>
      <c r="L3" s="1158"/>
    </row>
    <row r="4" spans="1:12" ht="17.25" customHeight="1">
      <c r="A4" s="1160"/>
      <c r="B4" s="1161"/>
      <c r="C4" s="1162"/>
      <c r="D4" s="1162"/>
      <c r="E4" s="1162"/>
      <c r="F4" s="1162"/>
      <c r="G4" s="1162"/>
      <c r="H4" s="1162"/>
      <c r="K4" s="1158"/>
      <c r="L4" s="1158"/>
    </row>
    <row r="5" spans="1:12" ht="15" customHeight="1">
      <c r="A5" s="1163"/>
      <c r="B5" s="1163"/>
      <c r="C5" s="1164"/>
      <c r="D5" s="1165"/>
      <c r="E5" s="1165"/>
      <c r="F5" s="1165"/>
      <c r="G5" s="1166"/>
      <c r="H5" s="1167" t="s">
        <v>2</v>
      </c>
      <c r="K5" s="1158"/>
      <c r="L5" s="1158"/>
    </row>
    <row r="8" spans="1:12" ht="16.350000000000001" customHeight="1">
      <c r="A8" s="1168"/>
      <c r="B8" s="1169" t="s">
        <v>758</v>
      </c>
      <c r="C8" s="1170" t="s">
        <v>229</v>
      </c>
      <c r="D8" s="1171"/>
      <c r="E8" s="1171"/>
      <c r="F8" s="1172" t="s">
        <v>433</v>
      </c>
      <c r="G8" s="1173"/>
      <c r="H8" s="1174"/>
      <c r="K8" s="1158"/>
      <c r="L8" s="1158"/>
    </row>
    <row r="9" spans="1:12" ht="16.350000000000001" customHeight="1">
      <c r="A9" s="1175" t="s">
        <v>3</v>
      </c>
      <c r="B9" s="1176" t="s">
        <v>228</v>
      </c>
      <c r="C9" s="1177"/>
      <c r="D9" s="1177"/>
      <c r="E9" s="1177"/>
      <c r="F9" s="1177" t="s">
        <v>4</v>
      </c>
      <c r="G9" s="1177" t="s">
        <v>4</v>
      </c>
      <c r="H9" s="1178"/>
      <c r="K9" s="1158"/>
      <c r="L9" s="1158"/>
    </row>
    <row r="10" spans="1:12" ht="16.350000000000001" customHeight="1">
      <c r="A10" s="1179"/>
      <c r="B10" s="1180" t="s">
        <v>759</v>
      </c>
      <c r="C10" s="1177" t="s">
        <v>434</v>
      </c>
      <c r="D10" s="1177" t="s">
        <v>435</v>
      </c>
      <c r="E10" s="1177" t="s">
        <v>436</v>
      </c>
      <c r="F10" s="1181" t="s">
        <v>232</v>
      </c>
      <c r="G10" s="1181" t="s">
        <v>437</v>
      </c>
      <c r="H10" s="1182" t="s">
        <v>438</v>
      </c>
      <c r="K10" s="1158"/>
      <c r="L10" s="1158"/>
    </row>
    <row r="11" spans="1:12" s="1187" customFormat="1" ht="9.75" customHeight="1">
      <c r="A11" s="1183" t="s">
        <v>439</v>
      </c>
      <c r="B11" s="1184">
        <v>2</v>
      </c>
      <c r="C11" s="1185">
        <v>3</v>
      </c>
      <c r="D11" s="1185">
        <v>4</v>
      </c>
      <c r="E11" s="1185">
        <v>5</v>
      </c>
      <c r="F11" s="1185">
        <v>6</v>
      </c>
      <c r="G11" s="1185">
        <v>7</v>
      </c>
      <c r="H11" s="1186">
        <v>8</v>
      </c>
    </row>
    <row r="12" spans="1:12" ht="24" customHeight="1">
      <c r="A12" s="1188" t="s">
        <v>440</v>
      </c>
      <c r="B12" s="1189">
        <v>71448652</v>
      </c>
      <c r="C12" s="1028">
        <v>3744731</v>
      </c>
      <c r="D12" s="1028">
        <v>8176753</v>
      </c>
      <c r="E12" s="1028">
        <v>14260114</v>
      </c>
      <c r="F12" s="1190">
        <f>C12/B12</f>
        <v>5.2411499659923602E-2</v>
      </c>
      <c r="G12" s="1191">
        <f>D12/B12</f>
        <v>0.11444236904567492</v>
      </c>
      <c r="H12" s="1190">
        <f>E12/B12</f>
        <v>0.19958548693122999</v>
      </c>
      <c r="K12" s="1158"/>
      <c r="L12" s="1158"/>
    </row>
    <row r="13" spans="1:12" ht="24" customHeight="1">
      <c r="A13" s="1192" t="s">
        <v>441</v>
      </c>
      <c r="B13" s="1029">
        <v>88402533</v>
      </c>
      <c r="C13" s="1028">
        <v>3640869</v>
      </c>
      <c r="D13" s="1028">
        <v>8043529</v>
      </c>
      <c r="E13" s="1028">
        <v>14010048</v>
      </c>
      <c r="F13" s="1193">
        <f>C13/B13</f>
        <v>4.1185120792862351E-2</v>
      </c>
      <c r="G13" s="1193">
        <f>D13/B13</f>
        <v>9.0987539915852858E-2</v>
      </c>
      <c r="H13" s="1194">
        <f>E13/B13</f>
        <v>0.15848016481609187</v>
      </c>
      <c r="K13" s="1158"/>
      <c r="L13" s="1158"/>
    </row>
    <row r="14" spans="1:12" ht="24" customHeight="1">
      <c r="A14" s="1179" t="s">
        <v>760</v>
      </c>
      <c r="B14" s="782">
        <f>B12-B13</f>
        <v>-16953881</v>
      </c>
      <c r="C14" s="782">
        <f>C12-C13</f>
        <v>103862</v>
      </c>
      <c r="D14" s="782">
        <v>133225</v>
      </c>
      <c r="E14" s="1195">
        <v>250066</v>
      </c>
      <c r="F14" s="1196"/>
      <c r="G14" s="1197"/>
      <c r="H14" s="1196"/>
      <c r="K14" s="1158"/>
      <c r="L14" s="1158"/>
    </row>
    <row r="15" spans="1:12" ht="18.75" customHeight="1"/>
    <row r="16" spans="1:12" ht="19.5" customHeight="1"/>
    <row r="17" spans="11:12" ht="18" customHeight="1"/>
    <row r="20" spans="11:12">
      <c r="K20" s="1199"/>
      <c r="L20" s="1199"/>
    </row>
    <row r="21" spans="11:12">
      <c r="K21" s="1199"/>
      <c r="L21" s="1199"/>
    </row>
    <row r="22" spans="11:12">
      <c r="K22" s="1199"/>
      <c r="L22" s="1199"/>
    </row>
  </sheetData>
  <printOptions horizontalCentered="1"/>
  <pageMargins left="0.74803149606299213" right="0.55118110236220474" top="0.98425196850393704" bottom="0.98425196850393704" header="0.59055118110236227" footer="0.51181102362204722"/>
  <pageSetup paperSize="9" scale="65" firstPageNumber="56" orientation="landscape" useFirstPageNumber="1" r:id="rId1"/>
  <headerFooter alignWithMargins="0">
    <oddHeader>&amp;C&amp;"Arial CE,Pogrubiony"&amp;12-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="76" zoomScaleNormal="76" zoomScaleSheetLayoutView="74" workbookViewId="0">
      <selection activeCell="D7" sqref="D7"/>
    </sheetView>
  </sheetViews>
  <sheetFormatPr defaultColWidth="9.28515625" defaultRowHeight="15"/>
  <cols>
    <col min="1" max="1" width="103.140625" style="1202" customWidth="1"/>
    <col min="2" max="2" width="20.5703125" style="1202" customWidth="1"/>
    <col min="3" max="3" width="19.42578125" style="1247" customWidth="1"/>
    <col min="4" max="4" width="16.7109375" style="1202" customWidth="1"/>
    <col min="5" max="5" width="9.28515625" style="1202"/>
    <col min="6" max="6" width="8.42578125" style="1202" customWidth="1"/>
    <col min="7" max="7" width="17.5703125" style="1202" bestFit="1" customWidth="1"/>
    <col min="8" max="8" width="21.7109375" style="1202" customWidth="1"/>
    <col min="9" max="9" width="21.28515625" style="1202" customWidth="1"/>
    <col min="10" max="245" width="9.28515625" style="1202"/>
    <col min="246" max="246" width="103.140625" style="1202" customWidth="1"/>
    <col min="247" max="247" width="20.5703125" style="1202" customWidth="1"/>
    <col min="248" max="248" width="19.42578125" style="1202" customWidth="1"/>
    <col min="249" max="249" width="16.7109375" style="1202" customWidth="1"/>
    <col min="250" max="250" width="12.85546875" style="1202" customWidth="1"/>
    <col min="251" max="251" width="11" style="1202" bestFit="1" customWidth="1"/>
    <col min="252" max="256" width="9.28515625" style="1202"/>
    <col min="257" max="257" width="103.140625" style="1202" customWidth="1"/>
    <col min="258" max="258" width="20.5703125" style="1202" customWidth="1"/>
    <col min="259" max="259" width="19.42578125" style="1202" customWidth="1"/>
    <col min="260" max="260" width="16.7109375" style="1202" customWidth="1"/>
    <col min="261" max="261" width="9.28515625" style="1202"/>
    <col min="262" max="262" width="8.42578125" style="1202" customWidth="1"/>
    <col min="263" max="263" width="17.5703125" style="1202" bestFit="1" customWidth="1"/>
    <col min="264" max="264" width="21.7109375" style="1202" customWidth="1"/>
    <col min="265" max="265" width="21.28515625" style="1202" customWidth="1"/>
    <col min="266" max="501" width="9.28515625" style="1202"/>
    <col min="502" max="502" width="103.140625" style="1202" customWidth="1"/>
    <col min="503" max="503" width="20.5703125" style="1202" customWidth="1"/>
    <col min="504" max="504" width="19.42578125" style="1202" customWidth="1"/>
    <col min="505" max="505" width="16.7109375" style="1202" customWidth="1"/>
    <col min="506" max="506" width="12.85546875" style="1202" customWidth="1"/>
    <col min="507" max="507" width="11" style="1202" bestFit="1" customWidth="1"/>
    <col min="508" max="512" width="9.28515625" style="1202"/>
    <col min="513" max="513" width="103.140625" style="1202" customWidth="1"/>
    <col min="514" max="514" width="20.5703125" style="1202" customWidth="1"/>
    <col min="515" max="515" width="19.42578125" style="1202" customWidth="1"/>
    <col min="516" max="516" width="16.7109375" style="1202" customWidth="1"/>
    <col min="517" max="517" width="9.28515625" style="1202"/>
    <col min="518" max="518" width="8.42578125" style="1202" customWidth="1"/>
    <col min="519" max="519" width="17.5703125" style="1202" bestFit="1" customWidth="1"/>
    <col min="520" max="520" width="21.7109375" style="1202" customWidth="1"/>
    <col min="521" max="521" width="21.28515625" style="1202" customWidth="1"/>
    <col min="522" max="757" width="9.28515625" style="1202"/>
    <col min="758" max="758" width="103.140625" style="1202" customWidth="1"/>
    <col min="759" max="759" width="20.5703125" style="1202" customWidth="1"/>
    <col min="760" max="760" width="19.42578125" style="1202" customWidth="1"/>
    <col min="761" max="761" width="16.7109375" style="1202" customWidth="1"/>
    <col min="762" max="762" width="12.85546875" style="1202" customWidth="1"/>
    <col min="763" max="763" width="11" style="1202" bestFit="1" customWidth="1"/>
    <col min="764" max="768" width="9.28515625" style="1202"/>
    <col min="769" max="769" width="103.140625" style="1202" customWidth="1"/>
    <col min="770" max="770" width="20.5703125" style="1202" customWidth="1"/>
    <col min="771" max="771" width="19.42578125" style="1202" customWidth="1"/>
    <col min="772" max="772" width="16.7109375" style="1202" customWidth="1"/>
    <col min="773" max="773" width="9.28515625" style="1202"/>
    <col min="774" max="774" width="8.42578125" style="1202" customWidth="1"/>
    <col min="775" max="775" width="17.5703125" style="1202" bestFit="1" customWidth="1"/>
    <col min="776" max="776" width="21.7109375" style="1202" customWidth="1"/>
    <col min="777" max="777" width="21.28515625" style="1202" customWidth="1"/>
    <col min="778" max="1013" width="9.28515625" style="1202"/>
    <col min="1014" max="1014" width="103.140625" style="1202" customWidth="1"/>
    <col min="1015" max="1015" width="20.5703125" style="1202" customWidth="1"/>
    <col min="1016" max="1016" width="19.42578125" style="1202" customWidth="1"/>
    <col min="1017" max="1017" width="16.7109375" style="1202" customWidth="1"/>
    <col min="1018" max="1018" width="12.85546875" style="1202" customWidth="1"/>
    <col min="1019" max="1019" width="11" style="1202" bestFit="1" customWidth="1"/>
    <col min="1020" max="1024" width="9.28515625" style="1202"/>
    <col min="1025" max="1025" width="103.140625" style="1202" customWidth="1"/>
    <col min="1026" max="1026" width="20.5703125" style="1202" customWidth="1"/>
    <col min="1027" max="1027" width="19.42578125" style="1202" customWidth="1"/>
    <col min="1028" max="1028" width="16.7109375" style="1202" customWidth="1"/>
    <col min="1029" max="1029" width="9.28515625" style="1202"/>
    <col min="1030" max="1030" width="8.42578125" style="1202" customWidth="1"/>
    <col min="1031" max="1031" width="17.5703125" style="1202" bestFit="1" customWidth="1"/>
    <col min="1032" max="1032" width="21.7109375" style="1202" customWidth="1"/>
    <col min="1033" max="1033" width="21.28515625" style="1202" customWidth="1"/>
    <col min="1034" max="1269" width="9.28515625" style="1202"/>
    <col min="1270" max="1270" width="103.140625" style="1202" customWidth="1"/>
    <col min="1271" max="1271" width="20.5703125" style="1202" customWidth="1"/>
    <col min="1272" max="1272" width="19.42578125" style="1202" customWidth="1"/>
    <col min="1273" max="1273" width="16.7109375" style="1202" customWidth="1"/>
    <col min="1274" max="1274" width="12.85546875" style="1202" customWidth="1"/>
    <col min="1275" max="1275" width="11" style="1202" bestFit="1" customWidth="1"/>
    <col min="1276" max="1280" width="9.28515625" style="1202"/>
    <col min="1281" max="1281" width="103.140625" style="1202" customWidth="1"/>
    <col min="1282" max="1282" width="20.5703125" style="1202" customWidth="1"/>
    <col min="1283" max="1283" width="19.42578125" style="1202" customWidth="1"/>
    <col min="1284" max="1284" width="16.7109375" style="1202" customWidth="1"/>
    <col min="1285" max="1285" width="9.28515625" style="1202"/>
    <col min="1286" max="1286" width="8.42578125" style="1202" customWidth="1"/>
    <col min="1287" max="1287" width="17.5703125" style="1202" bestFit="1" customWidth="1"/>
    <col min="1288" max="1288" width="21.7109375" style="1202" customWidth="1"/>
    <col min="1289" max="1289" width="21.28515625" style="1202" customWidth="1"/>
    <col min="1290" max="1525" width="9.28515625" style="1202"/>
    <col min="1526" max="1526" width="103.140625" style="1202" customWidth="1"/>
    <col min="1527" max="1527" width="20.5703125" style="1202" customWidth="1"/>
    <col min="1528" max="1528" width="19.42578125" style="1202" customWidth="1"/>
    <col min="1529" max="1529" width="16.7109375" style="1202" customWidth="1"/>
    <col min="1530" max="1530" width="12.85546875" style="1202" customWidth="1"/>
    <col min="1531" max="1531" width="11" style="1202" bestFit="1" customWidth="1"/>
    <col min="1532" max="1536" width="9.28515625" style="1202"/>
    <col min="1537" max="1537" width="103.140625" style="1202" customWidth="1"/>
    <col min="1538" max="1538" width="20.5703125" style="1202" customWidth="1"/>
    <col min="1539" max="1539" width="19.42578125" style="1202" customWidth="1"/>
    <col min="1540" max="1540" width="16.7109375" style="1202" customWidth="1"/>
    <col min="1541" max="1541" width="9.28515625" style="1202"/>
    <col min="1542" max="1542" width="8.42578125" style="1202" customWidth="1"/>
    <col min="1543" max="1543" width="17.5703125" style="1202" bestFit="1" customWidth="1"/>
    <col min="1544" max="1544" width="21.7109375" style="1202" customWidth="1"/>
    <col min="1545" max="1545" width="21.28515625" style="1202" customWidth="1"/>
    <col min="1546" max="1781" width="9.28515625" style="1202"/>
    <col min="1782" max="1782" width="103.140625" style="1202" customWidth="1"/>
    <col min="1783" max="1783" width="20.5703125" style="1202" customWidth="1"/>
    <col min="1784" max="1784" width="19.42578125" style="1202" customWidth="1"/>
    <col min="1785" max="1785" width="16.7109375" style="1202" customWidth="1"/>
    <col min="1786" max="1786" width="12.85546875" style="1202" customWidth="1"/>
    <col min="1787" max="1787" width="11" style="1202" bestFit="1" customWidth="1"/>
    <col min="1788" max="1792" width="9.28515625" style="1202"/>
    <col min="1793" max="1793" width="103.140625" style="1202" customWidth="1"/>
    <col min="1794" max="1794" width="20.5703125" style="1202" customWidth="1"/>
    <col min="1795" max="1795" width="19.42578125" style="1202" customWidth="1"/>
    <col min="1796" max="1796" width="16.7109375" style="1202" customWidth="1"/>
    <col min="1797" max="1797" width="9.28515625" style="1202"/>
    <col min="1798" max="1798" width="8.42578125" style="1202" customWidth="1"/>
    <col min="1799" max="1799" width="17.5703125" style="1202" bestFit="1" customWidth="1"/>
    <col min="1800" max="1800" width="21.7109375" style="1202" customWidth="1"/>
    <col min="1801" max="1801" width="21.28515625" style="1202" customWidth="1"/>
    <col min="1802" max="2037" width="9.28515625" style="1202"/>
    <col min="2038" max="2038" width="103.140625" style="1202" customWidth="1"/>
    <col min="2039" max="2039" width="20.5703125" style="1202" customWidth="1"/>
    <col min="2040" max="2040" width="19.42578125" style="1202" customWidth="1"/>
    <col min="2041" max="2041" width="16.7109375" style="1202" customWidth="1"/>
    <col min="2042" max="2042" width="12.85546875" style="1202" customWidth="1"/>
    <col min="2043" max="2043" width="11" style="1202" bestFit="1" customWidth="1"/>
    <col min="2044" max="2048" width="9.28515625" style="1202"/>
    <col min="2049" max="2049" width="103.140625" style="1202" customWidth="1"/>
    <col min="2050" max="2050" width="20.5703125" style="1202" customWidth="1"/>
    <col min="2051" max="2051" width="19.42578125" style="1202" customWidth="1"/>
    <col min="2052" max="2052" width="16.7109375" style="1202" customWidth="1"/>
    <col min="2053" max="2053" width="9.28515625" style="1202"/>
    <col min="2054" max="2054" width="8.42578125" style="1202" customWidth="1"/>
    <col min="2055" max="2055" width="17.5703125" style="1202" bestFit="1" customWidth="1"/>
    <col min="2056" max="2056" width="21.7109375" style="1202" customWidth="1"/>
    <col min="2057" max="2057" width="21.28515625" style="1202" customWidth="1"/>
    <col min="2058" max="2293" width="9.28515625" style="1202"/>
    <col min="2294" max="2294" width="103.140625" style="1202" customWidth="1"/>
    <col min="2295" max="2295" width="20.5703125" style="1202" customWidth="1"/>
    <col min="2296" max="2296" width="19.42578125" style="1202" customWidth="1"/>
    <col min="2297" max="2297" width="16.7109375" style="1202" customWidth="1"/>
    <col min="2298" max="2298" width="12.85546875" style="1202" customWidth="1"/>
    <col min="2299" max="2299" width="11" style="1202" bestFit="1" customWidth="1"/>
    <col min="2300" max="2304" width="9.28515625" style="1202"/>
    <col min="2305" max="2305" width="103.140625" style="1202" customWidth="1"/>
    <col min="2306" max="2306" width="20.5703125" style="1202" customWidth="1"/>
    <col min="2307" max="2307" width="19.42578125" style="1202" customWidth="1"/>
    <col min="2308" max="2308" width="16.7109375" style="1202" customWidth="1"/>
    <col min="2309" max="2309" width="9.28515625" style="1202"/>
    <col min="2310" max="2310" width="8.42578125" style="1202" customWidth="1"/>
    <col min="2311" max="2311" width="17.5703125" style="1202" bestFit="1" customWidth="1"/>
    <col min="2312" max="2312" width="21.7109375" style="1202" customWidth="1"/>
    <col min="2313" max="2313" width="21.28515625" style="1202" customWidth="1"/>
    <col min="2314" max="2549" width="9.28515625" style="1202"/>
    <col min="2550" max="2550" width="103.140625" style="1202" customWidth="1"/>
    <col min="2551" max="2551" width="20.5703125" style="1202" customWidth="1"/>
    <col min="2552" max="2552" width="19.42578125" style="1202" customWidth="1"/>
    <col min="2553" max="2553" width="16.7109375" style="1202" customWidth="1"/>
    <col min="2554" max="2554" width="12.85546875" style="1202" customWidth="1"/>
    <col min="2555" max="2555" width="11" style="1202" bestFit="1" customWidth="1"/>
    <col min="2556" max="2560" width="9.28515625" style="1202"/>
    <col min="2561" max="2561" width="103.140625" style="1202" customWidth="1"/>
    <col min="2562" max="2562" width="20.5703125" style="1202" customWidth="1"/>
    <col min="2563" max="2563" width="19.42578125" style="1202" customWidth="1"/>
    <col min="2564" max="2564" width="16.7109375" style="1202" customWidth="1"/>
    <col min="2565" max="2565" width="9.28515625" style="1202"/>
    <col min="2566" max="2566" width="8.42578125" style="1202" customWidth="1"/>
    <col min="2567" max="2567" width="17.5703125" style="1202" bestFit="1" customWidth="1"/>
    <col min="2568" max="2568" width="21.7109375" style="1202" customWidth="1"/>
    <col min="2569" max="2569" width="21.28515625" style="1202" customWidth="1"/>
    <col min="2570" max="2805" width="9.28515625" style="1202"/>
    <col min="2806" max="2806" width="103.140625" style="1202" customWidth="1"/>
    <col min="2807" max="2807" width="20.5703125" style="1202" customWidth="1"/>
    <col min="2808" max="2808" width="19.42578125" style="1202" customWidth="1"/>
    <col min="2809" max="2809" width="16.7109375" style="1202" customWidth="1"/>
    <col min="2810" max="2810" width="12.85546875" style="1202" customWidth="1"/>
    <col min="2811" max="2811" width="11" style="1202" bestFit="1" customWidth="1"/>
    <col min="2812" max="2816" width="9.28515625" style="1202"/>
    <col min="2817" max="2817" width="103.140625" style="1202" customWidth="1"/>
    <col min="2818" max="2818" width="20.5703125" style="1202" customWidth="1"/>
    <col min="2819" max="2819" width="19.42578125" style="1202" customWidth="1"/>
    <col min="2820" max="2820" width="16.7109375" style="1202" customWidth="1"/>
    <col min="2821" max="2821" width="9.28515625" style="1202"/>
    <col min="2822" max="2822" width="8.42578125" style="1202" customWidth="1"/>
    <col min="2823" max="2823" width="17.5703125" style="1202" bestFit="1" customWidth="1"/>
    <col min="2824" max="2824" width="21.7109375" style="1202" customWidth="1"/>
    <col min="2825" max="2825" width="21.28515625" style="1202" customWidth="1"/>
    <col min="2826" max="3061" width="9.28515625" style="1202"/>
    <col min="3062" max="3062" width="103.140625" style="1202" customWidth="1"/>
    <col min="3063" max="3063" width="20.5703125" style="1202" customWidth="1"/>
    <col min="3064" max="3064" width="19.42578125" style="1202" customWidth="1"/>
    <col min="3065" max="3065" width="16.7109375" style="1202" customWidth="1"/>
    <col min="3066" max="3066" width="12.85546875" style="1202" customWidth="1"/>
    <col min="3067" max="3067" width="11" style="1202" bestFit="1" customWidth="1"/>
    <col min="3068" max="3072" width="9.28515625" style="1202"/>
    <col min="3073" max="3073" width="103.140625" style="1202" customWidth="1"/>
    <col min="3074" max="3074" width="20.5703125" style="1202" customWidth="1"/>
    <col min="3075" max="3075" width="19.42578125" style="1202" customWidth="1"/>
    <col min="3076" max="3076" width="16.7109375" style="1202" customWidth="1"/>
    <col min="3077" max="3077" width="9.28515625" style="1202"/>
    <col min="3078" max="3078" width="8.42578125" style="1202" customWidth="1"/>
    <col min="3079" max="3079" width="17.5703125" style="1202" bestFit="1" customWidth="1"/>
    <col min="3080" max="3080" width="21.7109375" style="1202" customWidth="1"/>
    <col min="3081" max="3081" width="21.28515625" style="1202" customWidth="1"/>
    <col min="3082" max="3317" width="9.28515625" style="1202"/>
    <col min="3318" max="3318" width="103.140625" style="1202" customWidth="1"/>
    <col min="3319" max="3319" width="20.5703125" style="1202" customWidth="1"/>
    <col min="3320" max="3320" width="19.42578125" style="1202" customWidth="1"/>
    <col min="3321" max="3321" width="16.7109375" style="1202" customWidth="1"/>
    <col min="3322" max="3322" width="12.85546875" style="1202" customWidth="1"/>
    <col min="3323" max="3323" width="11" style="1202" bestFit="1" customWidth="1"/>
    <col min="3324" max="3328" width="9.28515625" style="1202"/>
    <col min="3329" max="3329" width="103.140625" style="1202" customWidth="1"/>
    <col min="3330" max="3330" width="20.5703125" style="1202" customWidth="1"/>
    <col min="3331" max="3331" width="19.42578125" style="1202" customWidth="1"/>
    <col min="3332" max="3332" width="16.7109375" style="1202" customWidth="1"/>
    <col min="3333" max="3333" width="9.28515625" style="1202"/>
    <col min="3334" max="3334" width="8.42578125" style="1202" customWidth="1"/>
    <col min="3335" max="3335" width="17.5703125" style="1202" bestFit="1" customWidth="1"/>
    <col min="3336" max="3336" width="21.7109375" style="1202" customWidth="1"/>
    <col min="3337" max="3337" width="21.28515625" style="1202" customWidth="1"/>
    <col min="3338" max="3573" width="9.28515625" style="1202"/>
    <col min="3574" max="3574" width="103.140625" style="1202" customWidth="1"/>
    <col min="3575" max="3575" width="20.5703125" style="1202" customWidth="1"/>
    <col min="3576" max="3576" width="19.42578125" style="1202" customWidth="1"/>
    <col min="3577" max="3577" width="16.7109375" style="1202" customWidth="1"/>
    <col min="3578" max="3578" width="12.85546875" style="1202" customWidth="1"/>
    <col min="3579" max="3579" width="11" style="1202" bestFit="1" customWidth="1"/>
    <col min="3580" max="3584" width="9.28515625" style="1202"/>
    <col min="3585" max="3585" width="103.140625" style="1202" customWidth="1"/>
    <col min="3586" max="3586" width="20.5703125" style="1202" customWidth="1"/>
    <col min="3587" max="3587" width="19.42578125" style="1202" customWidth="1"/>
    <col min="3588" max="3588" width="16.7109375" style="1202" customWidth="1"/>
    <col min="3589" max="3589" width="9.28515625" style="1202"/>
    <col min="3590" max="3590" width="8.42578125" style="1202" customWidth="1"/>
    <col min="3591" max="3591" width="17.5703125" style="1202" bestFit="1" customWidth="1"/>
    <col min="3592" max="3592" width="21.7109375" style="1202" customWidth="1"/>
    <col min="3593" max="3593" width="21.28515625" style="1202" customWidth="1"/>
    <col min="3594" max="3829" width="9.28515625" style="1202"/>
    <col min="3830" max="3830" width="103.140625" style="1202" customWidth="1"/>
    <col min="3831" max="3831" width="20.5703125" style="1202" customWidth="1"/>
    <col min="3832" max="3832" width="19.42578125" style="1202" customWidth="1"/>
    <col min="3833" max="3833" width="16.7109375" style="1202" customWidth="1"/>
    <col min="3834" max="3834" width="12.85546875" style="1202" customWidth="1"/>
    <col min="3835" max="3835" width="11" style="1202" bestFit="1" customWidth="1"/>
    <col min="3836" max="3840" width="9.28515625" style="1202"/>
    <col min="3841" max="3841" width="103.140625" style="1202" customWidth="1"/>
    <col min="3842" max="3842" width="20.5703125" style="1202" customWidth="1"/>
    <col min="3843" max="3843" width="19.42578125" style="1202" customWidth="1"/>
    <col min="3844" max="3844" width="16.7109375" style="1202" customWidth="1"/>
    <col min="3845" max="3845" width="9.28515625" style="1202"/>
    <col min="3846" max="3846" width="8.42578125" style="1202" customWidth="1"/>
    <col min="3847" max="3847" width="17.5703125" style="1202" bestFit="1" customWidth="1"/>
    <col min="3848" max="3848" width="21.7109375" style="1202" customWidth="1"/>
    <col min="3849" max="3849" width="21.28515625" style="1202" customWidth="1"/>
    <col min="3850" max="4085" width="9.28515625" style="1202"/>
    <col min="4086" max="4086" width="103.140625" style="1202" customWidth="1"/>
    <col min="4087" max="4087" width="20.5703125" style="1202" customWidth="1"/>
    <col min="4088" max="4088" width="19.42578125" style="1202" customWidth="1"/>
    <col min="4089" max="4089" width="16.7109375" style="1202" customWidth="1"/>
    <col min="4090" max="4090" width="12.85546875" style="1202" customWidth="1"/>
    <col min="4091" max="4091" width="11" style="1202" bestFit="1" customWidth="1"/>
    <col min="4092" max="4096" width="9.28515625" style="1202"/>
    <col min="4097" max="4097" width="103.140625" style="1202" customWidth="1"/>
    <col min="4098" max="4098" width="20.5703125" style="1202" customWidth="1"/>
    <col min="4099" max="4099" width="19.42578125" style="1202" customWidth="1"/>
    <col min="4100" max="4100" width="16.7109375" style="1202" customWidth="1"/>
    <col min="4101" max="4101" width="9.28515625" style="1202"/>
    <col min="4102" max="4102" width="8.42578125" style="1202" customWidth="1"/>
    <col min="4103" max="4103" width="17.5703125" style="1202" bestFit="1" customWidth="1"/>
    <col min="4104" max="4104" width="21.7109375" style="1202" customWidth="1"/>
    <col min="4105" max="4105" width="21.28515625" style="1202" customWidth="1"/>
    <col min="4106" max="4341" width="9.28515625" style="1202"/>
    <col min="4342" max="4342" width="103.140625" style="1202" customWidth="1"/>
    <col min="4343" max="4343" width="20.5703125" style="1202" customWidth="1"/>
    <col min="4344" max="4344" width="19.42578125" style="1202" customWidth="1"/>
    <col min="4345" max="4345" width="16.7109375" style="1202" customWidth="1"/>
    <col min="4346" max="4346" width="12.85546875" style="1202" customWidth="1"/>
    <col min="4347" max="4347" width="11" style="1202" bestFit="1" customWidth="1"/>
    <col min="4348" max="4352" width="9.28515625" style="1202"/>
    <col min="4353" max="4353" width="103.140625" style="1202" customWidth="1"/>
    <col min="4354" max="4354" width="20.5703125" style="1202" customWidth="1"/>
    <col min="4355" max="4355" width="19.42578125" style="1202" customWidth="1"/>
    <col min="4356" max="4356" width="16.7109375" style="1202" customWidth="1"/>
    <col min="4357" max="4357" width="9.28515625" style="1202"/>
    <col min="4358" max="4358" width="8.42578125" style="1202" customWidth="1"/>
    <col min="4359" max="4359" width="17.5703125" style="1202" bestFit="1" customWidth="1"/>
    <col min="4360" max="4360" width="21.7109375" style="1202" customWidth="1"/>
    <col min="4361" max="4361" width="21.28515625" style="1202" customWidth="1"/>
    <col min="4362" max="4597" width="9.28515625" style="1202"/>
    <col min="4598" max="4598" width="103.140625" style="1202" customWidth="1"/>
    <col min="4599" max="4599" width="20.5703125" style="1202" customWidth="1"/>
    <col min="4600" max="4600" width="19.42578125" style="1202" customWidth="1"/>
    <col min="4601" max="4601" width="16.7109375" style="1202" customWidth="1"/>
    <col min="4602" max="4602" width="12.85546875" style="1202" customWidth="1"/>
    <col min="4603" max="4603" width="11" style="1202" bestFit="1" customWidth="1"/>
    <col min="4604" max="4608" width="9.28515625" style="1202"/>
    <col min="4609" max="4609" width="103.140625" style="1202" customWidth="1"/>
    <col min="4610" max="4610" width="20.5703125" style="1202" customWidth="1"/>
    <col min="4611" max="4611" width="19.42578125" style="1202" customWidth="1"/>
    <col min="4612" max="4612" width="16.7109375" style="1202" customWidth="1"/>
    <col min="4613" max="4613" width="9.28515625" style="1202"/>
    <col min="4614" max="4614" width="8.42578125" style="1202" customWidth="1"/>
    <col min="4615" max="4615" width="17.5703125" style="1202" bestFit="1" customWidth="1"/>
    <col min="4616" max="4616" width="21.7109375" style="1202" customWidth="1"/>
    <col min="4617" max="4617" width="21.28515625" style="1202" customWidth="1"/>
    <col min="4618" max="4853" width="9.28515625" style="1202"/>
    <col min="4854" max="4854" width="103.140625" style="1202" customWidth="1"/>
    <col min="4855" max="4855" width="20.5703125" style="1202" customWidth="1"/>
    <col min="4856" max="4856" width="19.42578125" style="1202" customWidth="1"/>
    <col min="4857" max="4857" width="16.7109375" style="1202" customWidth="1"/>
    <col min="4858" max="4858" width="12.85546875" style="1202" customWidth="1"/>
    <col min="4859" max="4859" width="11" style="1202" bestFit="1" customWidth="1"/>
    <col min="4860" max="4864" width="9.28515625" style="1202"/>
    <col min="4865" max="4865" width="103.140625" style="1202" customWidth="1"/>
    <col min="4866" max="4866" width="20.5703125" style="1202" customWidth="1"/>
    <col min="4867" max="4867" width="19.42578125" style="1202" customWidth="1"/>
    <col min="4868" max="4868" width="16.7109375" style="1202" customWidth="1"/>
    <col min="4869" max="4869" width="9.28515625" style="1202"/>
    <col min="4870" max="4870" width="8.42578125" style="1202" customWidth="1"/>
    <col min="4871" max="4871" width="17.5703125" style="1202" bestFit="1" customWidth="1"/>
    <col min="4872" max="4872" width="21.7109375" style="1202" customWidth="1"/>
    <col min="4873" max="4873" width="21.28515625" style="1202" customWidth="1"/>
    <col min="4874" max="5109" width="9.28515625" style="1202"/>
    <col min="5110" max="5110" width="103.140625" style="1202" customWidth="1"/>
    <col min="5111" max="5111" width="20.5703125" style="1202" customWidth="1"/>
    <col min="5112" max="5112" width="19.42578125" style="1202" customWidth="1"/>
    <col min="5113" max="5113" width="16.7109375" style="1202" customWidth="1"/>
    <col min="5114" max="5114" width="12.85546875" style="1202" customWidth="1"/>
    <col min="5115" max="5115" width="11" style="1202" bestFit="1" customWidth="1"/>
    <col min="5116" max="5120" width="9.28515625" style="1202"/>
    <col min="5121" max="5121" width="103.140625" style="1202" customWidth="1"/>
    <col min="5122" max="5122" width="20.5703125" style="1202" customWidth="1"/>
    <col min="5123" max="5123" width="19.42578125" style="1202" customWidth="1"/>
    <col min="5124" max="5124" width="16.7109375" style="1202" customWidth="1"/>
    <col min="5125" max="5125" width="9.28515625" style="1202"/>
    <col min="5126" max="5126" width="8.42578125" style="1202" customWidth="1"/>
    <col min="5127" max="5127" width="17.5703125" style="1202" bestFit="1" customWidth="1"/>
    <col min="5128" max="5128" width="21.7109375" style="1202" customWidth="1"/>
    <col min="5129" max="5129" width="21.28515625" style="1202" customWidth="1"/>
    <col min="5130" max="5365" width="9.28515625" style="1202"/>
    <col min="5366" max="5366" width="103.140625" style="1202" customWidth="1"/>
    <col min="5367" max="5367" width="20.5703125" style="1202" customWidth="1"/>
    <col min="5368" max="5368" width="19.42578125" style="1202" customWidth="1"/>
    <col min="5369" max="5369" width="16.7109375" style="1202" customWidth="1"/>
    <col min="5370" max="5370" width="12.85546875" style="1202" customWidth="1"/>
    <col min="5371" max="5371" width="11" style="1202" bestFit="1" customWidth="1"/>
    <col min="5372" max="5376" width="9.28515625" style="1202"/>
    <col min="5377" max="5377" width="103.140625" style="1202" customWidth="1"/>
    <col min="5378" max="5378" width="20.5703125" style="1202" customWidth="1"/>
    <col min="5379" max="5379" width="19.42578125" style="1202" customWidth="1"/>
    <col min="5380" max="5380" width="16.7109375" style="1202" customWidth="1"/>
    <col min="5381" max="5381" width="9.28515625" style="1202"/>
    <col min="5382" max="5382" width="8.42578125" style="1202" customWidth="1"/>
    <col min="5383" max="5383" width="17.5703125" style="1202" bestFit="1" customWidth="1"/>
    <col min="5384" max="5384" width="21.7109375" style="1202" customWidth="1"/>
    <col min="5385" max="5385" width="21.28515625" style="1202" customWidth="1"/>
    <col min="5386" max="5621" width="9.28515625" style="1202"/>
    <col min="5622" max="5622" width="103.140625" style="1202" customWidth="1"/>
    <col min="5623" max="5623" width="20.5703125" style="1202" customWidth="1"/>
    <col min="5624" max="5624" width="19.42578125" style="1202" customWidth="1"/>
    <col min="5625" max="5625" width="16.7109375" style="1202" customWidth="1"/>
    <col min="5626" max="5626" width="12.85546875" style="1202" customWidth="1"/>
    <col min="5627" max="5627" width="11" style="1202" bestFit="1" customWidth="1"/>
    <col min="5628" max="5632" width="9.28515625" style="1202"/>
    <col min="5633" max="5633" width="103.140625" style="1202" customWidth="1"/>
    <col min="5634" max="5634" width="20.5703125" style="1202" customWidth="1"/>
    <col min="5635" max="5635" width="19.42578125" style="1202" customWidth="1"/>
    <col min="5636" max="5636" width="16.7109375" style="1202" customWidth="1"/>
    <col min="5637" max="5637" width="9.28515625" style="1202"/>
    <col min="5638" max="5638" width="8.42578125" style="1202" customWidth="1"/>
    <col min="5639" max="5639" width="17.5703125" style="1202" bestFit="1" customWidth="1"/>
    <col min="5640" max="5640" width="21.7109375" style="1202" customWidth="1"/>
    <col min="5641" max="5641" width="21.28515625" style="1202" customWidth="1"/>
    <col min="5642" max="5877" width="9.28515625" style="1202"/>
    <col min="5878" max="5878" width="103.140625" style="1202" customWidth="1"/>
    <col min="5879" max="5879" width="20.5703125" style="1202" customWidth="1"/>
    <col min="5880" max="5880" width="19.42578125" style="1202" customWidth="1"/>
    <col min="5881" max="5881" width="16.7109375" style="1202" customWidth="1"/>
    <col min="5882" max="5882" width="12.85546875" style="1202" customWidth="1"/>
    <col min="5883" max="5883" width="11" style="1202" bestFit="1" customWidth="1"/>
    <col min="5884" max="5888" width="9.28515625" style="1202"/>
    <col min="5889" max="5889" width="103.140625" style="1202" customWidth="1"/>
    <col min="5890" max="5890" width="20.5703125" style="1202" customWidth="1"/>
    <col min="5891" max="5891" width="19.42578125" style="1202" customWidth="1"/>
    <col min="5892" max="5892" width="16.7109375" style="1202" customWidth="1"/>
    <col min="5893" max="5893" width="9.28515625" style="1202"/>
    <col min="5894" max="5894" width="8.42578125" style="1202" customWidth="1"/>
    <col min="5895" max="5895" width="17.5703125" style="1202" bestFit="1" customWidth="1"/>
    <col min="5896" max="5896" width="21.7109375" style="1202" customWidth="1"/>
    <col min="5897" max="5897" width="21.28515625" style="1202" customWidth="1"/>
    <col min="5898" max="6133" width="9.28515625" style="1202"/>
    <col min="6134" max="6134" width="103.140625" style="1202" customWidth="1"/>
    <col min="6135" max="6135" width="20.5703125" style="1202" customWidth="1"/>
    <col min="6136" max="6136" width="19.42578125" style="1202" customWidth="1"/>
    <col min="6137" max="6137" width="16.7109375" style="1202" customWidth="1"/>
    <col min="6138" max="6138" width="12.85546875" style="1202" customWidth="1"/>
    <col min="6139" max="6139" width="11" style="1202" bestFit="1" customWidth="1"/>
    <col min="6140" max="6144" width="9.28515625" style="1202"/>
    <col min="6145" max="6145" width="103.140625" style="1202" customWidth="1"/>
    <col min="6146" max="6146" width="20.5703125" style="1202" customWidth="1"/>
    <col min="6147" max="6147" width="19.42578125" style="1202" customWidth="1"/>
    <col min="6148" max="6148" width="16.7109375" style="1202" customWidth="1"/>
    <col min="6149" max="6149" width="9.28515625" style="1202"/>
    <col min="6150" max="6150" width="8.42578125" style="1202" customWidth="1"/>
    <col min="6151" max="6151" width="17.5703125" style="1202" bestFit="1" customWidth="1"/>
    <col min="6152" max="6152" width="21.7109375" style="1202" customWidth="1"/>
    <col min="6153" max="6153" width="21.28515625" style="1202" customWidth="1"/>
    <col min="6154" max="6389" width="9.28515625" style="1202"/>
    <col min="6390" max="6390" width="103.140625" style="1202" customWidth="1"/>
    <col min="6391" max="6391" width="20.5703125" style="1202" customWidth="1"/>
    <col min="6392" max="6392" width="19.42578125" style="1202" customWidth="1"/>
    <col min="6393" max="6393" width="16.7109375" style="1202" customWidth="1"/>
    <col min="6394" max="6394" width="12.85546875" style="1202" customWidth="1"/>
    <col min="6395" max="6395" width="11" style="1202" bestFit="1" customWidth="1"/>
    <col min="6396" max="6400" width="9.28515625" style="1202"/>
    <col min="6401" max="6401" width="103.140625" style="1202" customWidth="1"/>
    <col min="6402" max="6402" width="20.5703125" style="1202" customWidth="1"/>
    <col min="6403" max="6403" width="19.42578125" style="1202" customWidth="1"/>
    <col min="6404" max="6404" width="16.7109375" style="1202" customWidth="1"/>
    <col min="6405" max="6405" width="9.28515625" style="1202"/>
    <col min="6406" max="6406" width="8.42578125" style="1202" customWidth="1"/>
    <col min="6407" max="6407" width="17.5703125" style="1202" bestFit="1" customWidth="1"/>
    <col min="6408" max="6408" width="21.7109375" style="1202" customWidth="1"/>
    <col min="6409" max="6409" width="21.28515625" style="1202" customWidth="1"/>
    <col min="6410" max="6645" width="9.28515625" style="1202"/>
    <col min="6646" max="6646" width="103.140625" style="1202" customWidth="1"/>
    <col min="6647" max="6647" width="20.5703125" style="1202" customWidth="1"/>
    <col min="6648" max="6648" width="19.42578125" style="1202" customWidth="1"/>
    <col min="6649" max="6649" width="16.7109375" style="1202" customWidth="1"/>
    <col min="6650" max="6650" width="12.85546875" style="1202" customWidth="1"/>
    <col min="6651" max="6651" width="11" style="1202" bestFit="1" customWidth="1"/>
    <col min="6652" max="6656" width="9.28515625" style="1202"/>
    <col min="6657" max="6657" width="103.140625" style="1202" customWidth="1"/>
    <col min="6658" max="6658" width="20.5703125" style="1202" customWidth="1"/>
    <col min="6659" max="6659" width="19.42578125" style="1202" customWidth="1"/>
    <col min="6660" max="6660" width="16.7109375" style="1202" customWidth="1"/>
    <col min="6661" max="6661" width="9.28515625" style="1202"/>
    <col min="6662" max="6662" width="8.42578125" style="1202" customWidth="1"/>
    <col min="6663" max="6663" width="17.5703125" style="1202" bestFit="1" customWidth="1"/>
    <col min="6664" max="6664" width="21.7109375" style="1202" customWidth="1"/>
    <col min="6665" max="6665" width="21.28515625" style="1202" customWidth="1"/>
    <col min="6666" max="6901" width="9.28515625" style="1202"/>
    <col min="6902" max="6902" width="103.140625" style="1202" customWidth="1"/>
    <col min="6903" max="6903" width="20.5703125" style="1202" customWidth="1"/>
    <col min="6904" max="6904" width="19.42578125" style="1202" customWidth="1"/>
    <col min="6905" max="6905" width="16.7109375" style="1202" customWidth="1"/>
    <col min="6906" max="6906" width="12.85546875" style="1202" customWidth="1"/>
    <col min="6907" max="6907" width="11" style="1202" bestFit="1" customWidth="1"/>
    <col min="6908" max="6912" width="9.28515625" style="1202"/>
    <col min="6913" max="6913" width="103.140625" style="1202" customWidth="1"/>
    <col min="6914" max="6914" width="20.5703125" style="1202" customWidth="1"/>
    <col min="6915" max="6915" width="19.42578125" style="1202" customWidth="1"/>
    <col min="6916" max="6916" width="16.7109375" style="1202" customWidth="1"/>
    <col min="6917" max="6917" width="9.28515625" style="1202"/>
    <col min="6918" max="6918" width="8.42578125" style="1202" customWidth="1"/>
    <col min="6919" max="6919" width="17.5703125" style="1202" bestFit="1" customWidth="1"/>
    <col min="6920" max="6920" width="21.7109375" style="1202" customWidth="1"/>
    <col min="6921" max="6921" width="21.28515625" style="1202" customWidth="1"/>
    <col min="6922" max="7157" width="9.28515625" style="1202"/>
    <col min="7158" max="7158" width="103.140625" style="1202" customWidth="1"/>
    <col min="7159" max="7159" width="20.5703125" style="1202" customWidth="1"/>
    <col min="7160" max="7160" width="19.42578125" style="1202" customWidth="1"/>
    <col min="7161" max="7161" width="16.7109375" style="1202" customWidth="1"/>
    <col min="7162" max="7162" width="12.85546875" style="1202" customWidth="1"/>
    <col min="7163" max="7163" width="11" style="1202" bestFit="1" customWidth="1"/>
    <col min="7164" max="7168" width="9.28515625" style="1202"/>
    <col min="7169" max="7169" width="103.140625" style="1202" customWidth="1"/>
    <col min="7170" max="7170" width="20.5703125" style="1202" customWidth="1"/>
    <col min="7171" max="7171" width="19.42578125" style="1202" customWidth="1"/>
    <col min="7172" max="7172" width="16.7109375" style="1202" customWidth="1"/>
    <col min="7173" max="7173" width="9.28515625" style="1202"/>
    <col min="7174" max="7174" width="8.42578125" style="1202" customWidth="1"/>
    <col min="7175" max="7175" width="17.5703125" style="1202" bestFit="1" customWidth="1"/>
    <col min="7176" max="7176" width="21.7109375" style="1202" customWidth="1"/>
    <col min="7177" max="7177" width="21.28515625" style="1202" customWidth="1"/>
    <col min="7178" max="7413" width="9.28515625" style="1202"/>
    <col min="7414" max="7414" width="103.140625" style="1202" customWidth="1"/>
    <col min="7415" max="7415" width="20.5703125" style="1202" customWidth="1"/>
    <col min="7416" max="7416" width="19.42578125" style="1202" customWidth="1"/>
    <col min="7417" max="7417" width="16.7109375" style="1202" customWidth="1"/>
    <col min="7418" max="7418" width="12.85546875" style="1202" customWidth="1"/>
    <col min="7419" max="7419" width="11" style="1202" bestFit="1" customWidth="1"/>
    <col min="7420" max="7424" width="9.28515625" style="1202"/>
    <col min="7425" max="7425" width="103.140625" style="1202" customWidth="1"/>
    <col min="7426" max="7426" width="20.5703125" style="1202" customWidth="1"/>
    <col min="7427" max="7427" width="19.42578125" style="1202" customWidth="1"/>
    <col min="7428" max="7428" width="16.7109375" style="1202" customWidth="1"/>
    <col min="7429" max="7429" width="9.28515625" style="1202"/>
    <col min="7430" max="7430" width="8.42578125" style="1202" customWidth="1"/>
    <col min="7431" max="7431" width="17.5703125" style="1202" bestFit="1" customWidth="1"/>
    <col min="7432" max="7432" width="21.7109375" style="1202" customWidth="1"/>
    <col min="7433" max="7433" width="21.28515625" style="1202" customWidth="1"/>
    <col min="7434" max="7669" width="9.28515625" style="1202"/>
    <col min="7670" max="7670" width="103.140625" style="1202" customWidth="1"/>
    <col min="7671" max="7671" width="20.5703125" style="1202" customWidth="1"/>
    <col min="7672" max="7672" width="19.42578125" style="1202" customWidth="1"/>
    <col min="7673" max="7673" width="16.7109375" style="1202" customWidth="1"/>
    <col min="7674" max="7674" width="12.85546875" style="1202" customWidth="1"/>
    <col min="7675" max="7675" width="11" style="1202" bestFit="1" customWidth="1"/>
    <col min="7676" max="7680" width="9.28515625" style="1202"/>
    <col min="7681" max="7681" width="103.140625" style="1202" customWidth="1"/>
    <col min="7682" max="7682" width="20.5703125" style="1202" customWidth="1"/>
    <col min="7683" max="7683" width="19.42578125" style="1202" customWidth="1"/>
    <col min="7684" max="7684" width="16.7109375" style="1202" customWidth="1"/>
    <col min="7685" max="7685" width="9.28515625" style="1202"/>
    <col min="7686" max="7686" width="8.42578125" style="1202" customWidth="1"/>
    <col min="7687" max="7687" width="17.5703125" style="1202" bestFit="1" customWidth="1"/>
    <col min="7688" max="7688" width="21.7109375" style="1202" customWidth="1"/>
    <col min="7689" max="7689" width="21.28515625" style="1202" customWidth="1"/>
    <col min="7690" max="7925" width="9.28515625" style="1202"/>
    <col min="7926" max="7926" width="103.140625" style="1202" customWidth="1"/>
    <col min="7927" max="7927" width="20.5703125" style="1202" customWidth="1"/>
    <col min="7928" max="7928" width="19.42578125" style="1202" customWidth="1"/>
    <col min="7929" max="7929" width="16.7109375" style="1202" customWidth="1"/>
    <col min="7930" max="7930" width="12.85546875" style="1202" customWidth="1"/>
    <col min="7931" max="7931" width="11" style="1202" bestFit="1" customWidth="1"/>
    <col min="7932" max="7936" width="9.28515625" style="1202"/>
    <col min="7937" max="7937" width="103.140625" style="1202" customWidth="1"/>
    <col min="7938" max="7938" width="20.5703125" style="1202" customWidth="1"/>
    <col min="7939" max="7939" width="19.42578125" style="1202" customWidth="1"/>
    <col min="7940" max="7940" width="16.7109375" style="1202" customWidth="1"/>
    <col min="7941" max="7941" width="9.28515625" style="1202"/>
    <col min="7942" max="7942" width="8.42578125" style="1202" customWidth="1"/>
    <col min="7943" max="7943" width="17.5703125" style="1202" bestFit="1" customWidth="1"/>
    <col min="7944" max="7944" width="21.7109375" style="1202" customWidth="1"/>
    <col min="7945" max="7945" width="21.28515625" style="1202" customWidth="1"/>
    <col min="7946" max="8181" width="9.28515625" style="1202"/>
    <col min="8182" max="8182" width="103.140625" style="1202" customWidth="1"/>
    <col min="8183" max="8183" width="20.5703125" style="1202" customWidth="1"/>
    <col min="8184" max="8184" width="19.42578125" style="1202" customWidth="1"/>
    <col min="8185" max="8185" width="16.7109375" style="1202" customWidth="1"/>
    <col min="8186" max="8186" width="12.85546875" style="1202" customWidth="1"/>
    <col min="8187" max="8187" width="11" style="1202" bestFit="1" customWidth="1"/>
    <col min="8188" max="8192" width="9.28515625" style="1202"/>
    <col min="8193" max="8193" width="103.140625" style="1202" customWidth="1"/>
    <col min="8194" max="8194" width="20.5703125" style="1202" customWidth="1"/>
    <col min="8195" max="8195" width="19.42578125" style="1202" customWidth="1"/>
    <col min="8196" max="8196" width="16.7109375" style="1202" customWidth="1"/>
    <col min="8197" max="8197" width="9.28515625" style="1202"/>
    <col min="8198" max="8198" width="8.42578125" style="1202" customWidth="1"/>
    <col min="8199" max="8199" width="17.5703125" style="1202" bestFit="1" customWidth="1"/>
    <col min="8200" max="8200" width="21.7109375" style="1202" customWidth="1"/>
    <col min="8201" max="8201" width="21.28515625" style="1202" customWidth="1"/>
    <col min="8202" max="8437" width="9.28515625" style="1202"/>
    <col min="8438" max="8438" width="103.140625" style="1202" customWidth="1"/>
    <col min="8439" max="8439" width="20.5703125" style="1202" customWidth="1"/>
    <col min="8440" max="8440" width="19.42578125" style="1202" customWidth="1"/>
    <col min="8441" max="8441" width="16.7109375" style="1202" customWidth="1"/>
    <col min="8442" max="8442" width="12.85546875" style="1202" customWidth="1"/>
    <col min="8443" max="8443" width="11" style="1202" bestFit="1" customWidth="1"/>
    <col min="8444" max="8448" width="9.28515625" style="1202"/>
    <col min="8449" max="8449" width="103.140625" style="1202" customWidth="1"/>
    <col min="8450" max="8450" width="20.5703125" style="1202" customWidth="1"/>
    <col min="8451" max="8451" width="19.42578125" style="1202" customWidth="1"/>
    <col min="8452" max="8452" width="16.7109375" style="1202" customWidth="1"/>
    <col min="8453" max="8453" width="9.28515625" style="1202"/>
    <col min="8454" max="8454" width="8.42578125" style="1202" customWidth="1"/>
    <col min="8455" max="8455" width="17.5703125" style="1202" bestFit="1" customWidth="1"/>
    <col min="8456" max="8456" width="21.7109375" style="1202" customWidth="1"/>
    <col min="8457" max="8457" width="21.28515625" style="1202" customWidth="1"/>
    <col min="8458" max="8693" width="9.28515625" style="1202"/>
    <col min="8694" max="8694" width="103.140625" style="1202" customWidth="1"/>
    <col min="8695" max="8695" width="20.5703125" style="1202" customWidth="1"/>
    <col min="8696" max="8696" width="19.42578125" style="1202" customWidth="1"/>
    <col min="8697" max="8697" width="16.7109375" style="1202" customWidth="1"/>
    <col min="8698" max="8698" width="12.85546875" style="1202" customWidth="1"/>
    <col min="8699" max="8699" width="11" style="1202" bestFit="1" customWidth="1"/>
    <col min="8700" max="8704" width="9.28515625" style="1202"/>
    <col min="8705" max="8705" width="103.140625" style="1202" customWidth="1"/>
    <col min="8706" max="8706" width="20.5703125" style="1202" customWidth="1"/>
    <col min="8707" max="8707" width="19.42578125" style="1202" customWidth="1"/>
    <col min="8708" max="8708" width="16.7109375" style="1202" customWidth="1"/>
    <col min="8709" max="8709" width="9.28515625" style="1202"/>
    <col min="8710" max="8710" width="8.42578125" style="1202" customWidth="1"/>
    <col min="8711" max="8711" width="17.5703125" style="1202" bestFit="1" customWidth="1"/>
    <col min="8712" max="8712" width="21.7109375" style="1202" customWidth="1"/>
    <col min="8713" max="8713" width="21.28515625" style="1202" customWidth="1"/>
    <col min="8714" max="8949" width="9.28515625" style="1202"/>
    <col min="8950" max="8950" width="103.140625" style="1202" customWidth="1"/>
    <col min="8951" max="8951" width="20.5703125" style="1202" customWidth="1"/>
    <col min="8952" max="8952" width="19.42578125" style="1202" customWidth="1"/>
    <col min="8953" max="8953" width="16.7109375" style="1202" customWidth="1"/>
    <col min="8954" max="8954" width="12.85546875" style="1202" customWidth="1"/>
    <col min="8955" max="8955" width="11" style="1202" bestFit="1" customWidth="1"/>
    <col min="8956" max="8960" width="9.28515625" style="1202"/>
    <col min="8961" max="8961" width="103.140625" style="1202" customWidth="1"/>
    <col min="8962" max="8962" width="20.5703125" style="1202" customWidth="1"/>
    <col min="8963" max="8963" width="19.42578125" style="1202" customWidth="1"/>
    <col min="8964" max="8964" width="16.7109375" style="1202" customWidth="1"/>
    <col min="8965" max="8965" width="9.28515625" style="1202"/>
    <col min="8966" max="8966" width="8.42578125" style="1202" customWidth="1"/>
    <col min="8967" max="8967" width="17.5703125" style="1202" bestFit="1" customWidth="1"/>
    <col min="8968" max="8968" width="21.7109375" style="1202" customWidth="1"/>
    <col min="8969" max="8969" width="21.28515625" style="1202" customWidth="1"/>
    <col min="8970" max="9205" width="9.28515625" style="1202"/>
    <col min="9206" max="9206" width="103.140625" style="1202" customWidth="1"/>
    <col min="9207" max="9207" width="20.5703125" style="1202" customWidth="1"/>
    <col min="9208" max="9208" width="19.42578125" style="1202" customWidth="1"/>
    <col min="9209" max="9209" width="16.7109375" style="1202" customWidth="1"/>
    <col min="9210" max="9210" width="12.85546875" style="1202" customWidth="1"/>
    <col min="9211" max="9211" width="11" style="1202" bestFit="1" customWidth="1"/>
    <col min="9212" max="9216" width="9.28515625" style="1202"/>
    <col min="9217" max="9217" width="103.140625" style="1202" customWidth="1"/>
    <col min="9218" max="9218" width="20.5703125" style="1202" customWidth="1"/>
    <col min="9219" max="9219" width="19.42578125" style="1202" customWidth="1"/>
    <col min="9220" max="9220" width="16.7109375" style="1202" customWidth="1"/>
    <col min="9221" max="9221" width="9.28515625" style="1202"/>
    <col min="9222" max="9222" width="8.42578125" style="1202" customWidth="1"/>
    <col min="9223" max="9223" width="17.5703125" style="1202" bestFit="1" customWidth="1"/>
    <col min="9224" max="9224" width="21.7109375" style="1202" customWidth="1"/>
    <col min="9225" max="9225" width="21.28515625" style="1202" customWidth="1"/>
    <col min="9226" max="9461" width="9.28515625" style="1202"/>
    <col min="9462" max="9462" width="103.140625" style="1202" customWidth="1"/>
    <col min="9463" max="9463" width="20.5703125" style="1202" customWidth="1"/>
    <col min="9464" max="9464" width="19.42578125" style="1202" customWidth="1"/>
    <col min="9465" max="9465" width="16.7109375" style="1202" customWidth="1"/>
    <col min="9466" max="9466" width="12.85546875" style="1202" customWidth="1"/>
    <col min="9467" max="9467" width="11" style="1202" bestFit="1" customWidth="1"/>
    <col min="9468" max="9472" width="9.28515625" style="1202"/>
    <col min="9473" max="9473" width="103.140625" style="1202" customWidth="1"/>
    <col min="9474" max="9474" width="20.5703125" style="1202" customWidth="1"/>
    <col min="9475" max="9475" width="19.42578125" style="1202" customWidth="1"/>
    <col min="9476" max="9476" width="16.7109375" style="1202" customWidth="1"/>
    <col min="9477" max="9477" width="9.28515625" style="1202"/>
    <col min="9478" max="9478" width="8.42578125" style="1202" customWidth="1"/>
    <col min="9479" max="9479" width="17.5703125" style="1202" bestFit="1" customWidth="1"/>
    <col min="9480" max="9480" width="21.7109375" style="1202" customWidth="1"/>
    <col min="9481" max="9481" width="21.28515625" style="1202" customWidth="1"/>
    <col min="9482" max="9717" width="9.28515625" style="1202"/>
    <col min="9718" max="9718" width="103.140625" style="1202" customWidth="1"/>
    <col min="9719" max="9719" width="20.5703125" style="1202" customWidth="1"/>
    <col min="9720" max="9720" width="19.42578125" style="1202" customWidth="1"/>
    <col min="9721" max="9721" width="16.7109375" style="1202" customWidth="1"/>
    <col min="9722" max="9722" width="12.85546875" style="1202" customWidth="1"/>
    <col min="9723" max="9723" width="11" style="1202" bestFit="1" customWidth="1"/>
    <col min="9724" max="9728" width="9.28515625" style="1202"/>
    <col min="9729" max="9729" width="103.140625" style="1202" customWidth="1"/>
    <col min="9730" max="9730" width="20.5703125" style="1202" customWidth="1"/>
    <col min="9731" max="9731" width="19.42578125" style="1202" customWidth="1"/>
    <col min="9732" max="9732" width="16.7109375" style="1202" customWidth="1"/>
    <col min="9733" max="9733" width="9.28515625" style="1202"/>
    <col min="9734" max="9734" width="8.42578125" style="1202" customWidth="1"/>
    <col min="9735" max="9735" width="17.5703125" style="1202" bestFit="1" customWidth="1"/>
    <col min="9736" max="9736" width="21.7109375" style="1202" customWidth="1"/>
    <col min="9737" max="9737" width="21.28515625" style="1202" customWidth="1"/>
    <col min="9738" max="9973" width="9.28515625" style="1202"/>
    <col min="9974" max="9974" width="103.140625" style="1202" customWidth="1"/>
    <col min="9975" max="9975" width="20.5703125" style="1202" customWidth="1"/>
    <col min="9976" max="9976" width="19.42578125" style="1202" customWidth="1"/>
    <col min="9977" max="9977" width="16.7109375" style="1202" customWidth="1"/>
    <col min="9978" max="9978" width="12.85546875" style="1202" customWidth="1"/>
    <col min="9979" max="9979" width="11" style="1202" bestFit="1" customWidth="1"/>
    <col min="9980" max="9984" width="9.28515625" style="1202"/>
    <col min="9985" max="9985" width="103.140625" style="1202" customWidth="1"/>
    <col min="9986" max="9986" width="20.5703125" style="1202" customWidth="1"/>
    <col min="9987" max="9987" width="19.42578125" style="1202" customWidth="1"/>
    <col min="9988" max="9988" width="16.7109375" style="1202" customWidth="1"/>
    <col min="9989" max="9989" width="9.28515625" style="1202"/>
    <col min="9990" max="9990" width="8.42578125" style="1202" customWidth="1"/>
    <col min="9991" max="9991" width="17.5703125" style="1202" bestFit="1" customWidth="1"/>
    <col min="9992" max="9992" width="21.7109375" style="1202" customWidth="1"/>
    <col min="9993" max="9993" width="21.28515625" style="1202" customWidth="1"/>
    <col min="9994" max="10229" width="9.28515625" style="1202"/>
    <col min="10230" max="10230" width="103.140625" style="1202" customWidth="1"/>
    <col min="10231" max="10231" width="20.5703125" style="1202" customWidth="1"/>
    <col min="10232" max="10232" width="19.42578125" style="1202" customWidth="1"/>
    <col min="10233" max="10233" width="16.7109375" style="1202" customWidth="1"/>
    <col min="10234" max="10234" width="12.85546875" style="1202" customWidth="1"/>
    <col min="10235" max="10235" width="11" style="1202" bestFit="1" customWidth="1"/>
    <col min="10236" max="10240" width="9.28515625" style="1202"/>
    <col min="10241" max="10241" width="103.140625" style="1202" customWidth="1"/>
    <col min="10242" max="10242" width="20.5703125" style="1202" customWidth="1"/>
    <col min="10243" max="10243" width="19.42578125" style="1202" customWidth="1"/>
    <col min="10244" max="10244" width="16.7109375" style="1202" customWidth="1"/>
    <col min="10245" max="10245" width="9.28515625" style="1202"/>
    <col min="10246" max="10246" width="8.42578125" style="1202" customWidth="1"/>
    <col min="10247" max="10247" width="17.5703125" style="1202" bestFit="1" customWidth="1"/>
    <col min="10248" max="10248" width="21.7109375" style="1202" customWidth="1"/>
    <col min="10249" max="10249" width="21.28515625" style="1202" customWidth="1"/>
    <col min="10250" max="10485" width="9.28515625" style="1202"/>
    <col min="10486" max="10486" width="103.140625" style="1202" customWidth="1"/>
    <col min="10487" max="10487" width="20.5703125" style="1202" customWidth="1"/>
    <col min="10488" max="10488" width="19.42578125" style="1202" customWidth="1"/>
    <col min="10489" max="10489" width="16.7109375" style="1202" customWidth="1"/>
    <col min="10490" max="10490" width="12.85546875" style="1202" customWidth="1"/>
    <col min="10491" max="10491" width="11" style="1202" bestFit="1" customWidth="1"/>
    <col min="10492" max="10496" width="9.28515625" style="1202"/>
    <col min="10497" max="10497" width="103.140625" style="1202" customWidth="1"/>
    <col min="10498" max="10498" width="20.5703125" style="1202" customWidth="1"/>
    <col min="10499" max="10499" width="19.42578125" style="1202" customWidth="1"/>
    <col min="10500" max="10500" width="16.7109375" style="1202" customWidth="1"/>
    <col min="10501" max="10501" width="9.28515625" style="1202"/>
    <col min="10502" max="10502" width="8.42578125" style="1202" customWidth="1"/>
    <col min="10503" max="10503" width="17.5703125" style="1202" bestFit="1" customWidth="1"/>
    <col min="10504" max="10504" width="21.7109375" style="1202" customWidth="1"/>
    <col min="10505" max="10505" width="21.28515625" style="1202" customWidth="1"/>
    <col min="10506" max="10741" width="9.28515625" style="1202"/>
    <col min="10742" max="10742" width="103.140625" style="1202" customWidth="1"/>
    <col min="10743" max="10743" width="20.5703125" style="1202" customWidth="1"/>
    <col min="10744" max="10744" width="19.42578125" style="1202" customWidth="1"/>
    <col min="10745" max="10745" width="16.7109375" style="1202" customWidth="1"/>
    <col min="10746" max="10746" width="12.85546875" style="1202" customWidth="1"/>
    <col min="10747" max="10747" width="11" style="1202" bestFit="1" customWidth="1"/>
    <col min="10748" max="10752" width="9.28515625" style="1202"/>
    <col min="10753" max="10753" width="103.140625" style="1202" customWidth="1"/>
    <col min="10754" max="10754" width="20.5703125" style="1202" customWidth="1"/>
    <col min="10755" max="10755" width="19.42578125" style="1202" customWidth="1"/>
    <col min="10756" max="10756" width="16.7109375" style="1202" customWidth="1"/>
    <col min="10757" max="10757" width="9.28515625" style="1202"/>
    <col min="10758" max="10758" width="8.42578125" style="1202" customWidth="1"/>
    <col min="10759" max="10759" width="17.5703125" style="1202" bestFit="1" customWidth="1"/>
    <col min="10760" max="10760" width="21.7109375" style="1202" customWidth="1"/>
    <col min="10761" max="10761" width="21.28515625" style="1202" customWidth="1"/>
    <col min="10762" max="10997" width="9.28515625" style="1202"/>
    <col min="10998" max="10998" width="103.140625" style="1202" customWidth="1"/>
    <col min="10999" max="10999" width="20.5703125" style="1202" customWidth="1"/>
    <col min="11000" max="11000" width="19.42578125" style="1202" customWidth="1"/>
    <col min="11001" max="11001" width="16.7109375" style="1202" customWidth="1"/>
    <col min="11002" max="11002" width="12.85546875" style="1202" customWidth="1"/>
    <col min="11003" max="11003" width="11" style="1202" bestFit="1" customWidth="1"/>
    <col min="11004" max="11008" width="9.28515625" style="1202"/>
    <col min="11009" max="11009" width="103.140625" style="1202" customWidth="1"/>
    <col min="11010" max="11010" width="20.5703125" style="1202" customWidth="1"/>
    <col min="11011" max="11011" width="19.42578125" style="1202" customWidth="1"/>
    <col min="11012" max="11012" width="16.7109375" style="1202" customWidth="1"/>
    <col min="11013" max="11013" width="9.28515625" style="1202"/>
    <col min="11014" max="11014" width="8.42578125" style="1202" customWidth="1"/>
    <col min="11015" max="11015" width="17.5703125" style="1202" bestFit="1" customWidth="1"/>
    <col min="11016" max="11016" width="21.7109375" style="1202" customWidth="1"/>
    <col min="11017" max="11017" width="21.28515625" style="1202" customWidth="1"/>
    <col min="11018" max="11253" width="9.28515625" style="1202"/>
    <col min="11254" max="11254" width="103.140625" style="1202" customWidth="1"/>
    <col min="11255" max="11255" width="20.5703125" style="1202" customWidth="1"/>
    <col min="11256" max="11256" width="19.42578125" style="1202" customWidth="1"/>
    <col min="11257" max="11257" width="16.7109375" style="1202" customWidth="1"/>
    <col min="11258" max="11258" width="12.85546875" style="1202" customWidth="1"/>
    <col min="11259" max="11259" width="11" style="1202" bestFit="1" customWidth="1"/>
    <col min="11260" max="11264" width="9.28515625" style="1202"/>
    <col min="11265" max="11265" width="103.140625" style="1202" customWidth="1"/>
    <col min="11266" max="11266" width="20.5703125" style="1202" customWidth="1"/>
    <col min="11267" max="11267" width="19.42578125" style="1202" customWidth="1"/>
    <col min="11268" max="11268" width="16.7109375" style="1202" customWidth="1"/>
    <col min="11269" max="11269" width="9.28515625" style="1202"/>
    <col min="11270" max="11270" width="8.42578125" style="1202" customWidth="1"/>
    <col min="11271" max="11271" width="17.5703125" style="1202" bestFit="1" customWidth="1"/>
    <col min="11272" max="11272" width="21.7109375" style="1202" customWidth="1"/>
    <col min="11273" max="11273" width="21.28515625" style="1202" customWidth="1"/>
    <col min="11274" max="11509" width="9.28515625" style="1202"/>
    <col min="11510" max="11510" width="103.140625" style="1202" customWidth="1"/>
    <col min="11511" max="11511" width="20.5703125" style="1202" customWidth="1"/>
    <col min="11512" max="11512" width="19.42578125" style="1202" customWidth="1"/>
    <col min="11513" max="11513" width="16.7109375" style="1202" customWidth="1"/>
    <col min="11514" max="11514" width="12.85546875" style="1202" customWidth="1"/>
    <col min="11515" max="11515" width="11" style="1202" bestFit="1" customWidth="1"/>
    <col min="11516" max="11520" width="9.28515625" style="1202"/>
    <col min="11521" max="11521" width="103.140625" style="1202" customWidth="1"/>
    <col min="11522" max="11522" width="20.5703125" style="1202" customWidth="1"/>
    <col min="11523" max="11523" width="19.42578125" style="1202" customWidth="1"/>
    <col min="11524" max="11524" width="16.7109375" style="1202" customWidth="1"/>
    <col min="11525" max="11525" width="9.28515625" style="1202"/>
    <col min="11526" max="11526" width="8.42578125" style="1202" customWidth="1"/>
    <col min="11527" max="11527" width="17.5703125" style="1202" bestFit="1" customWidth="1"/>
    <col min="11528" max="11528" width="21.7109375" style="1202" customWidth="1"/>
    <col min="11529" max="11529" width="21.28515625" style="1202" customWidth="1"/>
    <col min="11530" max="11765" width="9.28515625" style="1202"/>
    <col min="11766" max="11766" width="103.140625" style="1202" customWidth="1"/>
    <col min="11767" max="11767" width="20.5703125" style="1202" customWidth="1"/>
    <col min="11768" max="11768" width="19.42578125" style="1202" customWidth="1"/>
    <col min="11769" max="11769" width="16.7109375" style="1202" customWidth="1"/>
    <col min="11770" max="11770" width="12.85546875" style="1202" customWidth="1"/>
    <col min="11771" max="11771" width="11" style="1202" bestFit="1" customWidth="1"/>
    <col min="11772" max="11776" width="9.28515625" style="1202"/>
    <col min="11777" max="11777" width="103.140625" style="1202" customWidth="1"/>
    <col min="11778" max="11778" width="20.5703125" style="1202" customWidth="1"/>
    <col min="11779" max="11779" width="19.42578125" style="1202" customWidth="1"/>
    <col min="11780" max="11780" width="16.7109375" style="1202" customWidth="1"/>
    <col min="11781" max="11781" width="9.28515625" style="1202"/>
    <col min="11782" max="11782" width="8.42578125" style="1202" customWidth="1"/>
    <col min="11783" max="11783" width="17.5703125" style="1202" bestFit="1" customWidth="1"/>
    <col min="11784" max="11784" width="21.7109375" style="1202" customWidth="1"/>
    <col min="11785" max="11785" width="21.28515625" style="1202" customWidth="1"/>
    <col min="11786" max="12021" width="9.28515625" style="1202"/>
    <col min="12022" max="12022" width="103.140625" style="1202" customWidth="1"/>
    <col min="12023" max="12023" width="20.5703125" style="1202" customWidth="1"/>
    <col min="12024" max="12024" width="19.42578125" style="1202" customWidth="1"/>
    <col min="12025" max="12025" width="16.7109375" style="1202" customWidth="1"/>
    <col min="12026" max="12026" width="12.85546875" style="1202" customWidth="1"/>
    <col min="12027" max="12027" width="11" style="1202" bestFit="1" customWidth="1"/>
    <col min="12028" max="12032" width="9.28515625" style="1202"/>
    <col min="12033" max="12033" width="103.140625" style="1202" customWidth="1"/>
    <col min="12034" max="12034" width="20.5703125" style="1202" customWidth="1"/>
    <col min="12035" max="12035" width="19.42578125" style="1202" customWidth="1"/>
    <col min="12036" max="12036" width="16.7109375" style="1202" customWidth="1"/>
    <col min="12037" max="12037" width="9.28515625" style="1202"/>
    <col min="12038" max="12038" width="8.42578125" style="1202" customWidth="1"/>
    <col min="12039" max="12039" width="17.5703125" style="1202" bestFit="1" customWidth="1"/>
    <col min="12040" max="12040" width="21.7109375" style="1202" customWidth="1"/>
    <col min="12041" max="12041" width="21.28515625" style="1202" customWidth="1"/>
    <col min="12042" max="12277" width="9.28515625" style="1202"/>
    <col min="12278" max="12278" width="103.140625" style="1202" customWidth="1"/>
    <col min="12279" max="12279" width="20.5703125" style="1202" customWidth="1"/>
    <col min="12280" max="12280" width="19.42578125" style="1202" customWidth="1"/>
    <col min="12281" max="12281" width="16.7109375" style="1202" customWidth="1"/>
    <col min="12282" max="12282" width="12.85546875" style="1202" customWidth="1"/>
    <col min="12283" max="12283" width="11" style="1202" bestFit="1" customWidth="1"/>
    <col min="12284" max="12288" width="9.28515625" style="1202"/>
    <col min="12289" max="12289" width="103.140625" style="1202" customWidth="1"/>
    <col min="12290" max="12290" width="20.5703125" style="1202" customWidth="1"/>
    <col min="12291" max="12291" width="19.42578125" style="1202" customWidth="1"/>
    <col min="12292" max="12292" width="16.7109375" style="1202" customWidth="1"/>
    <col min="12293" max="12293" width="9.28515625" style="1202"/>
    <col min="12294" max="12294" width="8.42578125" style="1202" customWidth="1"/>
    <col min="12295" max="12295" width="17.5703125" style="1202" bestFit="1" customWidth="1"/>
    <col min="12296" max="12296" width="21.7109375" style="1202" customWidth="1"/>
    <col min="12297" max="12297" width="21.28515625" style="1202" customWidth="1"/>
    <col min="12298" max="12533" width="9.28515625" style="1202"/>
    <col min="12534" max="12534" width="103.140625" style="1202" customWidth="1"/>
    <col min="12535" max="12535" width="20.5703125" style="1202" customWidth="1"/>
    <col min="12536" max="12536" width="19.42578125" style="1202" customWidth="1"/>
    <col min="12537" max="12537" width="16.7109375" style="1202" customWidth="1"/>
    <col min="12538" max="12538" width="12.85546875" style="1202" customWidth="1"/>
    <col min="12539" max="12539" width="11" style="1202" bestFit="1" customWidth="1"/>
    <col min="12540" max="12544" width="9.28515625" style="1202"/>
    <col min="12545" max="12545" width="103.140625" style="1202" customWidth="1"/>
    <col min="12546" max="12546" width="20.5703125" style="1202" customWidth="1"/>
    <col min="12547" max="12547" width="19.42578125" style="1202" customWidth="1"/>
    <col min="12548" max="12548" width="16.7109375" style="1202" customWidth="1"/>
    <col min="12549" max="12549" width="9.28515625" style="1202"/>
    <col min="12550" max="12550" width="8.42578125" style="1202" customWidth="1"/>
    <col min="12551" max="12551" width="17.5703125" style="1202" bestFit="1" customWidth="1"/>
    <col min="12552" max="12552" width="21.7109375" style="1202" customWidth="1"/>
    <col min="12553" max="12553" width="21.28515625" style="1202" customWidth="1"/>
    <col min="12554" max="12789" width="9.28515625" style="1202"/>
    <col min="12790" max="12790" width="103.140625" style="1202" customWidth="1"/>
    <col min="12791" max="12791" width="20.5703125" style="1202" customWidth="1"/>
    <col min="12792" max="12792" width="19.42578125" style="1202" customWidth="1"/>
    <col min="12793" max="12793" width="16.7109375" style="1202" customWidth="1"/>
    <col min="12794" max="12794" width="12.85546875" style="1202" customWidth="1"/>
    <col min="12795" max="12795" width="11" style="1202" bestFit="1" customWidth="1"/>
    <col min="12796" max="12800" width="9.28515625" style="1202"/>
    <col min="12801" max="12801" width="103.140625" style="1202" customWidth="1"/>
    <col min="12802" max="12802" width="20.5703125" style="1202" customWidth="1"/>
    <col min="12803" max="12803" width="19.42578125" style="1202" customWidth="1"/>
    <col min="12804" max="12804" width="16.7109375" style="1202" customWidth="1"/>
    <col min="12805" max="12805" width="9.28515625" style="1202"/>
    <col min="12806" max="12806" width="8.42578125" style="1202" customWidth="1"/>
    <col min="12807" max="12807" width="17.5703125" style="1202" bestFit="1" customWidth="1"/>
    <col min="12808" max="12808" width="21.7109375" style="1202" customWidth="1"/>
    <col min="12809" max="12809" width="21.28515625" style="1202" customWidth="1"/>
    <col min="12810" max="13045" width="9.28515625" style="1202"/>
    <col min="13046" max="13046" width="103.140625" style="1202" customWidth="1"/>
    <col min="13047" max="13047" width="20.5703125" style="1202" customWidth="1"/>
    <col min="13048" max="13048" width="19.42578125" style="1202" customWidth="1"/>
    <col min="13049" max="13049" width="16.7109375" style="1202" customWidth="1"/>
    <col min="13050" max="13050" width="12.85546875" style="1202" customWidth="1"/>
    <col min="13051" max="13051" width="11" style="1202" bestFit="1" customWidth="1"/>
    <col min="13052" max="13056" width="9.28515625" style="1202"/>
    <col min="13057" max="13057" width="103.140625" style="1202" customWidth="1"/>
    <col min="13058" max="13058" width="20.5703125" style="1202" customWidth="1"/>
    <col min="13059" max="13059" width="19.42578125" style="1202" customWidth="1"/>
    <col min="13060" max="13060" width="16.7109375" style="1202" customWidth="1"/>
    <col min="13061" max="13061" width="9.28515625" style="1202"/>
    <col min="13062" max="13062" width="8.42578125" style="1202" customWidth="1"/>
    <col min="13063" max="13063" width="17.5703125" style="1202" bestFit="1" customWidth="1"/>
    <col min="13064" max="13064" width="21.7109375" style="1202" customWidth="1"/>
    <col min="13065" max="13065" width="21.28515625" style="1202" customWidth="1"/>
    <col min="13066" max="13301" width="9.28515625" style="1202"/>
    <col min="13302" max="13302" width="103.140625" style="1202" customWidth="1"/>
    <col min="13303" max="13303" width="20.5703125" style="1202" customWidth="1"/>
    <col min="13304" max="13304" width="19.42578125" style="1202" customWidth="1"/>
    <col min="13305" max="13305" width="16.7109375" style="1202" customWidth="1"/>
    <col min="13306" max="13306" width="12.85546875" style="1202" customWidth="1"/>
    <col min="13307" max="13307" width="11" style="1202" bestFit="1" customWidth="1"/>
    <col min="13308" max="13312" width="9.28515625" style="1202"/>
    <col min="13313" max="13313" width="103.140625" style="1202" customWidth="1"/>
    <col min="13314" max="13314" width="20.5703125" style="1202" customWidth="1"/>
    <col min="13315" max="13315" width="19.42578125" style="1202" customWidth="1"/>
    <col min="13316" max="13316" width="16.7109375" style="1202" customWidth="1"/>
    <col min="13317" max="13317" width="9.28515625" style="1202"/>
    <col min="13318" max="13318" width="8.42578125" style="1202" customWidth="1"/>
    <col min="13319" max="13319" width="17.5703125" style="1202" bestFit="1" customWidth="1"/>
    <col min="13320" max="13320" width="21.7109375" style="1202" customWidth="1"/>
    <col min="13321" max="13321" width="21.28515625" style="1202" customWidth="1"/>
    <col min="13322" max="13557" width="9.28515625" style="1202"/>
    <col min="13558" max="13558" width="103.140625" style="1202" customWidth="1"/>
    <col min="13559" max="13559" width="20.5703125" style="1202" customWidth="1"/>
    <col min="13560" max="13560" width="19.42578125" style="1202" customWidth="1"/>
    <col min="13561" max="13561" width="16.7109375" style="1202" customWidth="1"/>
    <col min="13562" max="13562" width="12.85546875" style="1202" customWidth="1"/>
    <col min="13563" max="13563" width="11" style="1202" bestFit="1" customWidth="1"/>
    <col min="13564" max="13568" width="9.28515625" style="1202"/>
    <col min="13569" max="13569" width="103.140625" style="1202" customWidth="1"/>
    <col min="13570" max="13570" width="20.5703125" style="1202" customWidth="1"/>
    <col min="13571" max="13571" width="19.42578125" style="1202" customWidth="1"/>
    <col min="13572" max="13572" width="16.7109375" style="1202" customWidth="1"/>
    <col min="13573" max="13573" width="9.28515625" style="1202"/>
    <col min="13574" max="13574" width="8.42578125" style="1202" customWidth="1"/>
    <col min="13575" max="13575" width="17.5703125" style="1202" bestFit="1" customWidth="1"/>
    <col min="13576" max="13576" width="21.7109375" style="1202" customWidth="1"/>
    <col min="13577" max="13577" width="21.28515625" style="1202" customWidth="1"/>
    <col min="13578" max="13813" width="9.28515625" style="1202"/>
    <col min="13814" max="13814" width="103.140625" style="1202" customWidth="1"/>
    <col min="13815" max="13815" width="20.5703125" style="1202" customWidth="1"/>
    <col min="13816" max="13816" width="19.42578125" style="1202" customWidth="1"/>
    <col min="13817" max="13817" width="16.7109375" style="1202" customWidth="1"/>
    <col min="13818" max="13818" width="12.85546875" style="1202" customWidth="1"/>
    <col min="13819" max="13819" width="11" style="1202" bestFit="1" customWidth="1"/>
    <col min="13820" max="13824" width="9.28515625" style="1202"/>
    <col min="13825" max="13825" width="103.140625" style="1202" customWidth="1"/>
    <col min="13826" max="13826" width="20.5703125" style="1202" customWidth="1"/>
    <col min="13827" max="13827" width="19.42578125" style="1202" customWidth="1"/>
    <col min="13828" max="13828" width="16.7109375" style="1202" customWidth="1"/>
    <col min="13829" max="13829" width="9.28515625" style="1202"/>
    <col min="13830" max="13830" width="8.42578125" style="1202" customWidth="1"/>
    <col min="13831" max="13831" width="17.5703125" style="1202" bestFit="1" customWidth="1"/>
    <col min="13832" max="13832" width="21.7109375" style="1202" customWidth="1"/>
    <col min="13833" max="13833" width="21.28515625" style="1202" customWidth="1"/>
    <col min="13834" max="14069" width="9.28515625" style="1202"/>
    <col min="14070" max="14070" width="103.140625" style="1202" customWidth="1"/>
    <col min="14071" max="14071" width="20.5703125" style="1202" customWidth="1"/>
    <col min="14072" max="14072" width="19.42578125" style="1202" customWidth="1"/>
    <col min="14073" max="14073" width="16.7109375" style="1202" customWidth="1"/>
    <col min="14074" max="14074" width="12.85546875" style="1202" customWidth="1"/>
    <col min="14075" max="14075" width="11" style="1202" bestFit="1" customWidth="1"/>
    <col min="14076" max="14080" width="9.28515625" style="1202"/>
    <col min="14081" max="14081" width="103.140625" style="1202" customWidth="1"/>
    <col min="14082" max="14082" width="20.5703125" style="1202" customWidth="1"/>
    <col min="14083" max="14083" width="19.42578125" style="1202" customWidth="1"/>
    <col min="14084" max="14084" width="16.7109375" style="1202" customWidth="1"/>
    <col min="14085" max="14085" width="9.28515625" style="1202"/>
    <col min="14086" max="14086" width="8.42578125" style="1202" customWidth="1"/>
    <col min="14087" max="14087" width="17.5703125" style="1202" bestFit="1" customWidth="1"/>
    <col min="14088" max="14088" width="21.7109375" style="1202" customWidth="1"/>
    <col min="14089" max="14089" width="21.28515625" style="1202" customWidth="1"/>
    <col min="14090" max="14325" width="9.28515625" style="1202"/>
    <col min="14326" max="14326" width="103.140625" style="1202" customWidth="1"/>
    <col min="14327" max="14327" width="20.5703125" style="1202" customWidth="1"/>
    <col min="14328" max="14328" width="19.42578125" style="1202" customWidth="1"/>
    <col min="14329" max="14329" width="16.7109375" style="1202" customWidth="1"/>
    <col min="14330" max="14330" width="12.85546875" style="1202" customWidth="1"/>
    <col min="14331" max="14331" width="11" style="1202" bestFit="1" customWidth="1"/>
    <col min="14332" max="14336" width="9.28515625" style="1202"/>
    <col min="14337" max="14337" width="103.140625" style="1202" customWidth="1"/>
    <col min="14338" max="14338" width="20.5703125" style="1202" customWidth="1"/>
    <col min="14339" max="14339" width="19.42578125" style="1202" customWidth="1"/>
    <col min="14340" max="14340" width="16.7109375" style="1202" customWidth="1"/>
    <col min="14341" max="14341" width="9.28515625" style="1202"/>
    <col min="14342" max="14342" width="8.42578125" style="1202" customWidth="1"/>
    <col min="14343" max="14343" width="17.5703125" style="1202" bestFit="1" customWidth="1"/>
    <col min="14344" max="14344" width="21.7109375" style="1202" customWidth="1"/>
    <col min="14345" max="14345" width="21.28515625" style="1202" customWidth="1"/>
    <col min="14346" max="14581" width="9.28515625" style="1202"/>
    <col min="14582" max="14582" width="103.140625" style="1202" customWidth="1"/>
    <col min="14583" max="14583" width="20.5703125" style="1202" customWidth="1"/>
    <col min="14584" max="14584" width="19.42578125" style="1202" customWidth="1"/>
    <col min="14585" max="14585" width="16.7109375" style="1202" customWidth="1"/>
    <col min="14586" max="14586" width="12.85546875" style="1202" customWidth="1"/>
    <col min="14587" max="14587" width="11" style="1202" bestFit="1" customWidth="1"/>
    <col min="14588" max="14592" width="9.28515625" style="1202"/>
    <col min="14593" max="14593" width="103.140625" style="1202" customWidth="1"/>
    <col min="14594" max="14594" width="20.5703125" style="1202" customWidth="1"/>
    <col min="14595" max="14595" width="19.42578125" style="1202" customWidth="1"/>
    <col min="14596" max="14596" width="16.7109375" style="1202" customWidth="1"/>
    <col min="14597" max="14597" width="9.28515625" style="1202"/>
    <col min="14598" max="14598" width="8.42578125" style="1202" customWidth="1"/>
    <col min="14599" max="14599" width="17.5703125" style="1202" bestFit="1" customWidth="1"/>
    <col min="14600" max="14600" width="21.7109375" style="1202" customWidth="1"/>
    <col min="14601" max="14601" width="21.28515625" style="1202" customWidth="1"/>
    <col min="14602" max="14837" width="9.28515625" style="1202"/>
    <col min="14838" max="14838" width="103.140625" style="1202" customWidth="1"/>
    <col min="14839" max="14839" width="20.5703125" style="1202" customWidth="1"/>
    <col min="14840" max="14840" width="19.42578125" style="1202" customWidth="1"/>
    <col min="14841" max="14841" width="16.7109375" style="1202" customWidth="1"/>
    <col min="14842" max="14842" width="12.85546875" style="1202" customWidth="1"/>
    <col min="14843" max="14843" width="11" style="1202" bestFit="1" customWidth="1"/>
    <col min="14844" max="14848" width="9.28515625" style="1202"/>
    <col min="14849" max="14849" width="103.140625" style="1202" customWidth="1"/>
    <col min="14850" max="14850" width="20.5703125" style="1202" customWidth="1"/>
    <col min="14851" max="14851" width="19.42578125" style="1202" customWidth="1"/>
    <col min="14852" max="14852" width="16.7109375" style="1202" customWidth="1"/>
    <col min="14853" max="14853" width="9.28515625" style="1202"/>
    <col min="14854" max="14854" width="8.42578125" style="1202" customWidth="1"/>
    <col min="14855" max="14855" width="17.5703125" style="1202" bestFit="1" customWidth="1"/>
    <col min="14856" max="14856" width="21.7109375" style="1202" customWidth="1"/>
    <col min="14857" max="14857" width="21.28515625" style="1202" customWidth="1"/>
    <col min="14858" max="15093" width="9.28515625" style="1202"/>
    <col min="15094" max="15094" width="103.140625" style="1202" customWidth="1"/>
    <col min="15095" max="15095" width="20.5703125" style="1202" customWidth="1"/>
    <col min="15096" max="15096" width="19.42578125" style="1202" customWidth="1"/>
    <col min="15097" max="15097" width="16.7109375" style="1202" customWidth="1"/>
    <col min="15098" max="15098" width="12.85546875" style="1202" customWidth="1"/>
    <col min="15099" max="15099" width="11" style="1202" bestFit="1" customWidth="1"/>
    <col min="15100" max="15104" width="9.28515625" style="1202"/>
    <col min="15105" max="15105" width="103.140625" style="1202" customWidth="1"/>
    <col min="15106" max="15106" width="20.5703125" style="1202" customWidth="1"/>
    <col min="15107" max="15107" width="19.42578125" style="1202" customWidth="1"/>
    <col min="15108" max="15108" width="16.7109375" style="1202" customWidth="1"/>
    <col min="15109" max="15109" width="9.28515625" style="1202"/>
    <col min="15110" max="15110" width="8.42578125" style="1202" customWidth="1"/>
    <col min="15111" max="15111" width="17.5703125" style="1202" bestFit="1" customWidth="1"/>
    <col min="15112" max="15112" width="21.7109375" style="1202" customWidth="1"/>
    <col min="15113" max="15113" width="21.28515625" style="1202" customWidth="1"/>
    <col min="15114" max="15349" width="9.28515625" style="1202"/>
    <col min="15350" max="15350" width="103.140625" style="1202" customWidth="1"/>
    <col min="15351" max="15351" width="20.5703125" style="1202" customWidth="1"/>
    <col min="15352" max="15352" width="19.42578125" style="1202" customWidth="1"/>
    <col min="15353" max="15353" width="16.7109375" style="1202" customWidth="1"/>
    <col min="15354" max="15354" width="12.85546875" style="1202" customWidth="1"/>
    <col min="15355" max="15355" width="11" style="1202" bestFit="1" customWidth="1"/>
    <col min="15356" max="15360" width="9.28515625" style="1202"/>
    <col min="15361" max="15361" width="103.140625" style="1202" customWidth="1"/>
    <col min="15362" max="15362" width="20.5703125" style="1202" customWidth="1"/>
    <col min="15363" max="15363" width="19.42578125" style="1202" customWidth="1"/>
    <col min="15364" max="15364" width="16.7109375" style="1202" customWidth="1"/>
    <col min="15365" max="15365" width="9.28515625" style="1202"/>
    <col min="15366" max="15366" width="8.42578125" style="1202" customWidth="1"/>
    <col min="15367" max="15367" width="17.5703125" style="1202" bestFit="1" customWidth="1"/>
    <col min="15368" max="15368" width="21.7109375" style="1202" customWidth="1"/>
    <col min="15369" max="15369" width="21.28515625" style="1202" customWidth="1"/>
    <col min="15370" max="15605" width="9.28515625" style="1202"/>
    <col min="15606" max="15606" width="103.140625" style="1202" customWidth="1"/>
    <col min="15607" max="15607" width="20.5703125" style="1202" customWidth="1"/>
    <col min="15608" max="15608" width="19.42578125" style="1202" customWidth="1"/>
    <col min="15609" max="15609" width="16.7109375" style="1202" customWidth="1"/>
    <col min="15610" max="15610" width="12.85546875" style="1202" customWidth="1"/>
    <col min="15611" max="15611" width="11" style="1202" bestFit="1" customWidth="1"/>
    <col min="15612" max="15616" width="9.28515625" style="1202"/>
    <col min="15617" max="15617" width="103.140625" style="1202" customWidth="1"/>
    <col min="15618" max="15618" width="20.5703125" style="1202" customWidth="1"/>
    <col min="15619" max="15619" width="19.42578125" style="1202" customWidth="1"/>
    <col min="15620" max="15620" width="16.7109375" style="1202" customWidth="1"/>
    <col min="15621" max="15621" width="9.28515625" style="1202"/>
    <col min="15622" max="15622" width="8.42578125" style="1202" customWidth="1"/>
    <col min="15623" max="15623" width="17.5703125" style="1202" bestFit="1" customWidth="1"/>
    <col min="15624" max="15624" width="21.7109375" style="1202" customWidth="1"/>
    <col min="15625" max="15625" width="21.28515625" style="1202" customWidth="1"/>
    <col min="15626" max="15861" width="9.28515625" style="1202"/>
    <col min="15862" max="15862" width="103.140625" style="1202" customWidth="1"/>
    <col min="15863" max="15863" width="20.5703125" style="1202" customWidth="1"/>
    <col min="15864" max="15864" width="19.42578125" style="1202" customWidth="1"/>
    <col min="15865" max="15865" width="16.7109375" style="1202" customWidth="1"/>
    <col min="15866" max="15866" width="12.85546875" style="1202" customWidth="1"/>
    <col min="15867" max="15867" width="11" style="1202" bestFit="1" customWidth="1"/>
    <col min="15868" max="15872" width="9.28515625" style="1202"/>
    <col min="15873" max="15873" width="103.140625" style="1202" customWidth="1"/>
    <col min="15874" max="15874" width="20.5703125" style="1202" customWidth="1"/>
    <col min="15875" max="15875" width="19.42578125" style="1202" customWidth="1"/>
    <col min="15876" max="15876" width="16.7109375" style="1202" customWidth="1"/>
    <col min="15877" max="15877" width="9.28515625" style="1202"/>
    <col min="15878" max="15878" width="8.42578125" style="1202" customWidth="1"/>
    <col min="15879" max="15879" width="17.5703125" style="1202" bestFit="1" customWidth="1"/>
    <col min="15880" max="15880" width="21.7109375" style="1202" customWidth="1"/>
    <col min="15881" max="15881" width="21.28515625" style="1202" customWidth="1"/>
    <col min="15882" max="16117" width="9.28515625" style="1202"/>
    <col min="16118" max="16118" width="103.140625" style="1202" customWidth="1"/>
    <col min="16119" max="16119" width="20.5703125" style="1202" customWidth="1"/>
    <col min="16120" max="16120" width="19.42578125" style="1202" customWidth="1"/>
    <col min="16121" max="16121" width="16.7109375" style="1202" customWidth="1"/>
    <col min="16122" max="16122" width="12.85546875" style="1202" customWidth="1"/>
    <col min="16123" max="16123" width="11" style="1202" bestFit="1" customWidth="1"/>
    <col min="16124" max="16128" width="9.28515625" style="1202"/>
    <col min="16129" max="16129" width="103.140625" style="1202" customWidth="1"/>
    <col min="16130" max="16130" width="20.5703125" style="1202" customWidth="1"/>
    <col min="16131" max="16131" width="19.42578125" style="1202" customWidth="1"/>
    <col min="16132" max="16132" width="16.7109375" style="1202" customWidth="1"/>
    <col min="16133" max="16133" width="9.28515625" style="1202"/>
    <col min="16134" max="16134" width="8.42578125" style="1202" customWidth="1"/>
    <col min="16135" max="16135" width="17.5703125" style="1202" bestFit="1" customWidth="1"/>
    <col min="16136" max="16136" width="21.7109375" style="1202" customWidth="1"/>
    <col min="16137" max="16137" width="21.28515625" style="1202" customWidth="1"/>
    <col min="16138" max="16373" width="9.28515625" style="1202"/>
    <col min="16374" max="16374" width="103.140625" style="1202" customWidth="1"/>
    <col min="16375" max="16375" width="20.5703125" style="1202" customWidth="1"/>
    <col min="16376" max="16376" width="19.42578125" style="1202" customWidth="1"/>
    <col min="16377" max="16377" width="16.7109375" style="1202" customWidth="1"/>
    <col min="16378" max="16378" width="12.85546875" style="1202" customWidth="1"/>
    <col min="16379" max="16379" width="11" style="1202" bestFit="1" customWidth="1"/>
    <col min="16380" max="16384" width="9.28515625" style="1202"/>
  </cols>
  <sheetData>
    <row r="1" spans="1:5" ht="16.5" customHeight="1">
      <c r="A1" s="1200" t="s">
        <v>761</v>
      </c>
      <c r="B1" s="1201"/>
      <c r="C1" s="1638"/>
      <c r="D1" s="1638"/>
    </row>
    <row r="2" spans="1:5" ht="22.5" customHeight="1">
      <c r="A2" s="1639" t="s">
        <v>762</v>
      </c>
      <c r="B2" s="1639"/>
      <c r="C2" s="1639"/>
      <c r="D2" s="1639"/>
    </row>
    <row r="3" spans="1:5" s="1205" customFormat="1" ht="18" customHeight="1">
      <c r="A3" s="1203"/>
      <c r="B3" s="1204"/>
      <c r="C3" s="1640" t="s">
        <v>2</v>
      </c>
      <c r="D3" s="1640"/>
    </row>
    <row r="4" spans="1:5" s="1208" customFormat="1" ht="79.5" customHeight="1">
      <c r="A4" s="1641" t="s">
        <v>763</v>
      </c>
      <c r="B4" s="1643" t="s">
        <v>764</v>
      </c>
      <c r="C4" s="1206" t="s">
        <v>229</v>
      </c>
      <c r="D4" s="1207" t="s">
        <v>230</v>
      </c>
    </row>
    <row r="5" spans="1:5" s="1208" customFormat="1" ht="24" customHeight="1">
      <c r="A5" s="1642"/>
      <c r="B5" s="1644"/>
      <c r="C5" s="1209" t="s">
        <v>765</v>
      </c>
      <c r="D5" s="1210" t="s">
        <v>232</v>
      </c>
    </row>
    <row r="6" spans="1:5" s="1208" customFormat="1" ht="21.6" customHeight="1">
      <c r="A6" s="1211">
        <v>1</v>
      </c>
      <c r="B6" s="1212">
        <v>2</v>
      </c>
      <c r="C6" s="1213">
        <v>3</v>
      </c>
      <c r="D6" s="1210" t="s">
        <v>34</v>
      </c>
    </row>
    <row r="7" spans="1:5" s="1219" customFormat="1" ht="39" customHeight="1">
      <c r="A7" s="1214" t="s">
        <v>766</v>
      </c>
      <c r="B7" s="1215">
        <v>18251368000</v>
      </c>
      <c r="C7" s="1216">
        <v>2268947539.8899999</v>
      </c>
      <c r="D7" s="1217">
        <f>C7/B7</f>
        <v>0.12431657396256543</v>
      </c>
      <c r="E7" s="1218"/>
    </row>
    <row r="8" spans="1:5" s="1219" customFormat="1" ht="39" customHeight="1">
      <c r="A8" s="1214" t="s">
        <v>767</v>
      </c>
      <c r="B8" s="1215">
        <v>4367586000</v>
      </c>
      <c r="C8" s="1216">
        <v>860787984.76999998</v>
      </c>
      <c r="D8" s="1217">
        <f t="shared" ref="D8:D27" si="0">C8/B8</f>
        <v>0.19708552613961122</v>
      </c>
      <c r="E8" s="1218"/>
    </row>
    <row r="9" spans="1:5" s="1219" customFormat="1" ht="39" customHeight="1">
      <c r="A9" s="1214" t="s">
        <v>768</v>
      </c>
      <c r="B9" s="1215">
        <v>991554000</v>
      </c>
      <c r="C9" s="1216">
        <v>235264826.31</v>
      </c>
      <c r="D9" s="1217">
        <f t="shared" si="0"/>
        <v>0.23726879858283059</v>
      </c>
      <c r="E9" s="1218"/>
    </row>
    <row r="10" spans="1:5" s="1219" customFormat="1" ht="39" customHeight="1">
      <c r="A10" s="1214" t="s">
        <v>769</v>
      </c>
      <c r="B10" s="1215">
        <v>2821075000</v>
      </c>
      <c r="C10" s="1216">
        <v>367516342.25</v>
      </c>
      <c r="D10" s="1217">
        <f t="shared" si="0"/>
        <v>0.13027528238348857</v>
      </c>
      <c r="E10" s="1218"/>
    </row>
    <row r="11" spans="1:5" s="1219" customFormat="1" ht="39" customHeight="1">
      <c r="A11" s="1214" t="s">
        <v>770</v>
      </c>
      <c r="B11" s="1215">
        <v>1827378000</v>
      </c>
      <c r="C11" s="1216">
        <v>111078197.12</v>
      </c>
      <c r="D11" s="1217">
        <f t="shared" si="0"/>
        <v>6.0785561126378888E-2</v>
      </c>
      <c r="E11" s="1218"/>
    </row>
    <row r="12" spans="1:5" s="1219" customFormat="1" ht="39" customHeight="1">
      <c r="A12" s="1214" t="s">
        <v>771</v>
      </c>
      <c r="B12" s="1220">
        <v>1655279000</v>
      </c>
      <c r="C12" s="1216">
        <v>280250227.16000003</v>
      </c>
      <c r="D12" s="1217">
        <f t="shared" si="0"/>
        <v>0.16930694291415527</v>
      </c>
      <c r="E12" s="1218"/>
    </row>
    <row r="13" spans="1:5" s="1219" customFormat="1" ht="39" customHeight="1">
      <c r="A13" s="1214" t="s">
        <v>772</v>
      </c>
      <c r="B13" s="1215">
        <v>1104124000</v>
      </c>
      <c r="C13" s="1216">
        <v>187379440.30000001</v>
      </c>
      <c r="D13" s="1217">
        <f t="shared" si="0"/>
        <v>0.16970869241135961</v>
      </c>
      <c r="E13" s="1218"/>
    </row>
    <row r="14" spans="1:5" s="1219" customFormat="1" ht="39" customHeight="1">
      <c r="A14" s="1214" t="s">
        <v>773</v>
      </c>
      <c r="B14" s="1215">
        <v>1547952000</v>
      </c>
      <c r="C14" s="1216">
        <v>380473092.81</v>
      </c>
      <c r="D14" s="1217">
        <f t="shared" si="0"/>
        <v>0.24579127312087196</v>
      </c>
      <c r="E14" s="1218"/>
    </row>
    <row r="15" spans="1:5" s="1219" customFormat="1" ht="39" customHeight="1">
      <c r="A15" s="1214" t="s">
        <v>774</v>
      </c>
      <c r="B15" s="1215">
        <v>577548000</v>
      </c>
      <c r="C15" s="1216">
        <v>98895807.980000004</v>
      </c>
      <c r="D15" s="1217">
        <f t="shared" si="0"/>
        <v>0.17123391991661299</v>
      </c>
      <c r="E15" s="1218"/>
    </row>
    <row r="16" spans="1:5" s="1219" customFormat="1" ht="39" customHeight="1">
      <c r="A16" s="1214" t="s">
        <v>775</v>
      </c>
      <c r="B16" s="1215">
        <v>1567451000</v>
      </c>
      <c r="C16" s="1216">
        <v>237790577.11000001</v>
      </c>
      <c r="D16" s="1217">
        <f t="shared" si="0"/>
        <v>0.15170526996378197</v>
      </c>
      <c r="E16" s="1218"/>
    </row>
    <row r="17" spans="1:5" s="1219" customFormat="1" ht="39" customHeight="1">
      <c r="A17" s="1214" t="s">
        <v>776</v>
      </c>
      <c r="B17" s="1220">
        <v>1739486000</v>
      </c>
      <c r="C17" s="1216">
        <v>380077486.17000002</v>
      </c>
      <c r="D17" s="1217">
        <f t="shared" si="0"/>
        <v>0.21849988224682465</v>
      </c>
      <c r="E17" s="1218"/>
    </row>
    <row r="18" spans="1:5" s="1219" customFormat="1" ht="39" customHeight="1">
      <c r="A18" s="1214" t="s">
        <v>777</v>
      </c>
      <c r="B18" s="1215">
        <v>1238138000</v>
      </c>
      <c r="C18" s="1216">
        <v>237507719.90000001</v>
      </c>
      <c r="D18" s="1217">
        <f t="shared" si="0"/>
        <v>0.1918265329874376</v>
      </c>
      <c r="E18" s="1218"/>
    </row>
    <row r="19" spans="1:5" s="1219" customFormat="1" ht="39" customHeight="1">
      <c r="A19" s="1214" t="s">
        <v>778</v>
      </c>
      <c r="B19" s="1220">
        <v>628609000</v>
      </c>
      <c r="C19" s="1216">
        <v>93688548.310000002</v>
      </c>
      <c r="D19" s="1217">
        <f t="shared" si="0"/>
        <v>0.14904105463014369</v>
      </c>
      <c r="E19" s="1218"/>
    </row>
    <row r="20" spans="1:5" s="1219" customFormat="1" ht="39" customHeight="1">
      <c r="A20" s="1214" t="s">
        <v>779</v>
      </c>
      <c r="B20" s="1220">
        <v>1412653000</v>
      </c>
      <c r="C20" s="1216">
        <v>232027182.75999999</v>
      </c>
      <c r="D20" s="1217">
        <f t="shared" si="0"/>
        <v>0.16424924079728001</v>
      </c>
      <c r="E20" s="1218"/>
    </row>
    <row r="21" spans="1:5" s="1219" customFormat="1" ht="39" customHeight="1">
      <c r="A21" s="1214" t="s">
        <v>780</v>
      </c>
      <c r="B21" s="1215">
        <v>816159000</v>
      </c>
      <c r="C21" s="1216">
        <v>239932562.11000001</v>
      </c>
      <c r="D21" s="1217">
        <f t="shared" si="0"/>
        <v>0.29397772016237034</v>
      </c>
      <c r="E21" s="1218"/>
    </row>
    <row r="22" spans="1:5" s="1219" customFormat="1" ht="39" customHeight="1">
      <c r="A22" s="1214" t="s">
        <v>781</v>
      </c>
      <c r="B22" s="1215">
        <v>1501723000</v>
      </c>
      <c r="C22" s="1216">
        <v>357104458.30000001</v>
      </c>
      <c r="D22" s="1217">
        <f t="shared" si="0"/>
        <v>0.23779648996519331</v>
      </c>
      <c r="E22" s="1218"/>
    </row>
    <row r="23" spans="1:5" s="1219" customFormat="1" ht="39" customHeight="1">
      <c r="A23" s="1214" t="s">
        <v>782</v>
      </c>
      <c r="B23" s="1215">
        <v>2142259000</v>
      </c>
      <c r="C23" s="1216">
        <v>458026905.73000002</v>
      </c>
      <c r="D23" s="1217">
        <f t="shared" si="0"/>
        <v>0.2138055696019949</v>
      </c>
      <c r="E23" s="1218"/>
    </row>
    <row r="24" spans="1:5" s="1219" customFormat="1" ht="39" customHeight="1">
      <c r="A24" s="1214" t="s">
        <v>783</v>
      </c>
      <c r="B24" s="1215">
        <v>971684000</v>
      </c>
      <c r="C24" s="1216">
        <v>173380618.41999999</v>
      </c>
      <c r="D24" s="1217">
        <f t="shared" si="0"/>
        <v>0.17843313095615446</v>
      </c>
      <c r="E24" s="1218"/>
    </row>
    <row r="25" spans="1:5" s="1219" customFormat="1" ht="39" customHeight="1">
      <c r="A25" s="1214" t="s">
        <v>784</v>
      </c>
      <c r="B25" s="1220">
        <v>1305990000</v>
      </c>
      <c r="C25" s="1216">
        <v>270877725.16000003</v>
      </c>
      <c r="D25" s="1217">
        <f t="shared" si="0"/>
        <v>0.20741179117757413</v>
      </c>
      <c r="E25" s="1218"/>
    </row>
    <row r="26" spans="1:5" s="1219" customFormat="1" ht="39" customHeight="1">
      <c r="A26" s="1214" t="s">
        <v>785</v>
      </c>
      <c r="B26" s="1220">
        <v>1472837000</v>
      </c>
      <c r="C26" s="1216">
        <v>334484572.5</v>
      </c>
      <c r="D26" s="1217">
        <f t="shared" si="0"/>
        <v>0.22710223364839421</v>
      </c>
      <c r="E26" s="1218"/>
    </row>
    <row r="27" spans="1:5" s="1219" customFormat="1" ht="39" customHeight="1" thickBot="1">
      <c r="A27" s="1214" t="s">
        <v>786</v>
      </c>
      <c r="B27" s="1215">
        <v>800927000</v>
      </c>
      <c r="C27" s="1216">
        <v>265397129.47999999</v>
      </c>
      <c r="D27" s="1217">
        <f t="shared" si="0"/>
        <v>0.33136244561614231</v>
      </c>
      <c r="E27" s="1218"/>
    </row>
    <row r="28" spans="1:5" s="1219" customFormat="1" ht="39" customHeight="1" thickTop="1" thickBot="1">
      <c r="A28" s="1221" t="s">
        <v>787</v>
      </c>
      <c r="B28" s="1222">
        <f>SUM(B12:B27)</f>
        <v>20482819000</v>
      </c>
      <c r="C28" s="1223">
        <f>SUM(C12:C27)</f>
        <v>4227294054.2000003</v>
      </c>
      <c r="D28" s="1224">
        <f>C28/B28</f>
        <v>0.20638243467366479</v>
      </c>
      <c r="E28" s="1218"/>
    </row>
    <row r="29" spans="1:5" s="1219" customFormat="1" ht="39" customHeight="1" thickTop="1">
      <c r="A29" s="1225" t="s">
        <v>788</v>
      </c>
      <c r="B29" s="1226">
        <v>415901000</v>
      </c>
      <c r="C29" s="1227">
        <v>41694997.369999997</v>
      </c>
      <c r="D29" s="1217">
        <f>C29/B29</f>
        <v>0.10025221716225735</v>
      </c>
      <c r="E29" s="1218"/>
    </row>
    <row r="30" spans="1:5" s="1219" customFormat="1" ht="39" customHeight="1">
      <c r="A30" s="1228" t="s">
        <v>789</v>
      </c>
      <c r="B30" s="1226">
        <v>268254000</v>
      </c>
      <c r="C30" s="1227">
        <v>66519714.740000002</v>
      </c>
      <c r="D30" s="1217">
        <f>C30/B30</f>
        <v>0.24797287175587318</v>
      </c>
      <c r="E30" s="1218"/>
    </row>
    <row r="31" spans="1:5" s="1219" customFormat="1" ht="39" customHeight="1" thickBot="1">
      <c r="A31" s="1229" t="s">
        <v>790</v>
      </c>
      <c r="B31" s="1230">
        <v>1156760000</v>
      </c>
      <c r="C31" s="1231">
        <v>109371796.02</v>
      </c>
      <c r="D31" s="1232">
        <f t="shared" ref="D31:D36" si="1">C31/B31</f>
        <v>9.45501193160206E-2</v>
      </c>
      <c r="E31" s="1218"/>
    </row>
    <row r="32" spans="1:5" s="1219" customFormat="1" ht="39" customHeight="1" thickTop="1" thickBot="1">
      <c r="A32" s="1221" t="s">
        <v>791</v>
      </c>
      <c r="B32" s="1222">
        <f>B7+B8+B9+B10+B11+B28+B30+B31+B29</f>
        <v>50582695000</v>
      </c>
      <c r="C32" s="1223">
        <f>C28+C7+C8+C9+C10+C11+C31+C29+C30</f>
        <v>8288475452.670001</v>
      </c>
      <c r="D32" s="1233">
        <f t="shared" si="1"/>
        <v>0.16385990213985238</v>
      </c>
      <c r="E32" s="1218"/>
    </row>
    <row r="33" spans="1:5" s="1219" customFormat="1" ht="39" customHeight="1" thickTop="1">
      <c r="A33" s="1225" t="s">
        <v>792</v>
      </c>
      <c r="B33" s="1234">
        <v>140574000</v>
      </c>
      <c r="C33" s="1227">
        <v>9993218.6699999999</v>
      </c>
      <c r="D33" s="1235">
        <f t="shared" si="1"/>
        <v>7.108866981091809E-2</v>
      </c>
      <c r="E33" s="1218"/>
    </row>
    <row r="34" spans="1:5" s="1219" customFormat="1" ht="39" customHeight="1">
      <c r="A34" s="1228" t="s">
        <v>793</v>
      </c>
      <c r="B34" s="1220">
        <v>233023000</v>
      </c>
      <c r="C34" s="1216">
        <v>333902.68</v>
      </c>
      <c r="D34" s="1236">
        <f t="shared" si="1"/>
        <v>1.4329172656776369E-3</v>
      </c>
      <c r="E34" s="1218"/>
    </row>
    <row r="35" spans="1:5" s="1219" customFormat="1" ht="39" customHeight="1" thickBot="1">
      <c r="A35" s="1237" t="s">
        <v>794</v>
      </c>
      <c r="B35" s="1238">
        <v>20492360000</v>
      </c>
      <c r="C35" s="1231">
        <v>5961311660.4399996</v>
      </c>
      <c r="D35" s="1232">
        <f t="shared" si="1"/>
        <v>0.29090410574672704</v>
      </c>
      <c r="E35" s="1218"/>
    </row>
    <row r="36" spans="1:5" s="1243" customFormat="1" ht="39" customHeight="1" thickTop="1" thickBot="1">
      <c r="A36" s="1239" t="s">
        <v>795</v>
      </c>
      <c r="B36" s="1240">
        <f>B32+B33+B34+B35</f>
        <v>71448652000</v>
      </c>
      <c r="C36" s="1240">
        <f>C32+C33+C34+C35</f>
        <v>14260114234.460001</v>
      </c>
      <c r="D36" s="1241">
        <f t="shared" si="1"/>
        <v>0.19958549021274749</v>
      </c>
      <c r="E36" s="1242"/>
    </row>
    <row r="37" spans="1:5" ht="15.75" thickTop="1">
      <c r="C37" s="1244"/>
      <c r="E37" s="1245"/>
    </row>
    <row r="38" spans="1:5" ht="15" customHeight="1">
      <c r="A38" s="1246"/>
      <c r="E38" s="1245"/>
    </row>
    <row r="39" spans="1:5" ht="24.75" customHeight="1">
      <c r="A39" s="1245"/>
      <c r="B39" s="1245"/>
    </row>
    <row r="40" spans="1:5">
      <c r="A40" s="1245"/>
      <c r="B40" s="1245"/>
    </row>
    <row r="41" spans="1:5">
      <c r="A41" s="1248"/>
      <c r="B41" s="1245"/>
    </row>
    <row r="42" spans="1:5">
      <c r="A42" s="1245"/>
      <c r="B42" s="1245"/>
    </row>
    <row r="43" spans="1:5">
      <c r="A43" s="1245"/>
      <c r="B43" s="1245"/>
    </row>
    <row r="44" spans="1:5">
      <c r="A44" s="1245"/>
      <c r="B44" s="1245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51181102362204722" footer="0.27559055118110237"/>
  <pageSetup paperSize="9" scale="45" firstPageNumber="57" fitToHeight="2" orientation="landscape" useFirstPageNumber="1" r:id="rId1"/>
  <headerFooter alignWithMargins="0">
    <oddHeader>&amp;C&amp;"Arial CE,Pogrubiony"&amp;16- &amp;P -</oddHeader>
  </headerFooter>
  <rowBreaks count="1" manualBreakCount="1">
    <brk id="28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28"/>
  <sheetViews>
    <sheetView zoomScale="60" zoomScaleNormal="60" zoomScalePageLayoutView="40" workbookViewId="0">
      <pane xSplit="3" ySplit="6" topLeftCell="D7" activePane="bottomRight" state="frozen"/>
      <selection activeCell="J13" sqref="J13"/>
      <selection pane="topRight" activeCell="J13" sqref="J13"/>
      <selection pane="bottomLeft" activeCell="J13" sqref="J13"/>
      <selection pane="bottomRight" activeCell="S209" sqref="S209"/>
    </sheetView>
  </sheetViews>
  <sheetFormatPr defaultColWidth="9.28515625" defaultRowHeight="37.5" customHeight="1"/>
  <cols>
    <col min="1" max="1" width="11.28515625" style="1446" customWidth="1"/>
    <col min="2" max="2" width="9.5703125" style="1447" customWidth="1"/>
    <col min="3" max="3" width="48.28515625" style="1448" customWidth="1"/>
    <col min="4" max="4" width="81.7109375" style="1449" customWidth="1"/>
    <col min="5" max="5" width="22.7109375" style="1450" customWidth="1"/>
    <col min="6" max="6" width="23.5703125" style="1442" customWidth="1"/>
    <col min="7" max="7" width="22.140625" style="1439" customWidth="1"/>
    <col min="8" max="8" width="23.28515625" style="1440" customWidth="1"/>
    <col min="9" max="9" width="22" style="1440" customWidth="1"/>
    <col min="10" max="10" width="23.28515625" style="1439" customWidth="1"/>
    <col min="11" max="11" width="15.7109375" style="1441" customWidth="1"/>
    <col min="12" max="12" width="13.7109375" style="1441" customWidth="1"/>
    <col min="13" max="14" width="9.28515625" style="1258" customWidth="1"/>
    <col min="15" max="256" width="9.28515625" style="1258"/>
    <col min="257" max="257" width="11.28515625" style="1258" customWidth="1"/>
    <col min="258" max="258" width="9.5703125" style="1258" customWidth="1"/>
    <col min="259" max="259" width="48.28515625" style="1258" customWidth="1"/>
    <col min="260" max="260" width="81.7109375" style="1258" customWidth="1"/>
    <col min="261" max="261" width="22.7109375" style="1258" customWidth="1"/>
    <col min="262" max="262" width="23.5703125" style="1258" customWidth="1"/>
    <col min="263" max="263" width="22.140625" style="1258" customWidth="1"/>
    <col min="264" max="264" width="23.28515625" style="1258" customWidth="1"/>
    <col min="265" max="265" width="22" style="1258" customWidth="1"/>
    <col min="266" max="266" width="23.28515625" style="1258" customWidth="1"/>
    <col min="267" max="267" width="15.7109375" style="1258" customWidth="1"/>
    <col min="268" max="268" width="13.7109375" style="1258" customWidth="1"/>
    <col min="269" max="270" width="9.28515625" style="1258" customWidth="1"/>
    <col min="271" max="512" width="9.28515625" style="1258"/>
    <col min="513" max="513" width="11.28515625" style="1258" customWidth="1"/>
    <col min="514" max="514" width="9.5703125" style="1258" customWidth="1"/>
    <col min="515" max="515" width="48.28515625" style="1258" customWidth="1"/>
    <col min="516" max="516" width="81.7109375" style="1258" customWidth="1"/>
    <col min="517" max="517" width="22.7109375" style="1258" customWidth="1"/>
    <col min="518" max="518" width="23.5703125" style="1258" customWidth="1"/>
    <col min="519" max="519" width="22.140625" style="1258" customWidth="1"/>
    <col min="520" max="520" width="23.28515625" style="1258" customWidth="1"/>
    <col min="521" max="521" width="22" style="1258" customWidth="1"/>
    <col min="522" max="522" width="23.28515625" style="1258" customWidth="1"/>
    <col min="523" max="523" width="15.7109375" style="1258" customWidth="1"/>
    <col min="524" max="524" width="13.7109375" style="1258" customWidth="1"/>
    <col min="525" max="526" width="9.28515625" style="1258" customWidth="1"/>
    <col min="527" max="768" width="9.28515625" style="1258"/>
    <col min="769" max="769" width="11.28515625" style="1258" customWidth="1"/>
    <col min="770" max="770" width="9.5703125" style="1258" customWidth="1"/>
    <col min="771" max="771" width="48.28515625" style="1258" customWidth="1"/>
    <col min="772" max="772" width="81.7109375" style="1258" customWidth="1"/>
    <col min="773" max="773" width="22.7109375" style="1258" customWidth="1"/>
    <col min="774" max="774" width="23.5703125" style="1258" customWidth="1"/>
    <col min="775" max="775" width="22.140625" style="1258" customWidth="1"/>
    <col min="776" max="776" width="23.28515625" style="1258" customWidth="1"/>
    <col min="777" max="777" width="22" style="1258" customWidth="1"/>
    <col min="778" max="778" width="23.28515625" style="1258" customWidth="1"/>
    <col min="779" max="779" width="15.7109375" style="1258" customWidth="1"/>
    <col min="780" max="780" width="13.7109375" style="1258" customWidth="1"/>
    <col min="781" max="782" width="9.28515625" style="1258" customWidth="1"/>
    <col min="783" max="1024" width="9.28515625" style="1258"/>
    <col min="1025" max="1025" width="11.28515625" style="1258" customWidth="1"/>
    <col min="1026" max="1026" width="9.5703125" style="1258" customWidth="1"/>
    <col min="1027" max="1027" width="48.28515625" style="1258" customWidth="1"/>
    <col min="1028" max="1028" width="81.7109375" style="1258" customWidth="1"/>
    <col min="1029" max="1029" width="22.7109375" style="1258" customWidth="1"/>
    <col min="1030" max="1030" width="23.5703125" style="1258" customWidth="1"/>
    <col min="1031" max="1031" width="22.140625" style="1258" customWidth="1"/>
    <col min="1032" max="1032" width="23.28515625" style="1258" customWidth="1"/>
    <col min="1033" max="1033" width="22" style="1258" customWidth="1"/>
    <col min="1034" max="1034" width="23.28515625" style="1258" customWidth="1"/>
    <col min="1035" max="1035" width="15.7109375" style="1258" customWidth="1"/>
    <col min="1036" max="1036" width="13.7109375" style="1258" customWidth="1"/>
    <col min="1037" max="1038" width="9.28515625" style="1258" customWidth="1"/>
    <col min="1039" max="1280" width="9.28515625" style="1258"/>
    <col min="1281" max="1281" width="11.28515625" style="1258" customWidth="1"/>
    <col min="1282" max="1282" width="9.5703125" style="1258" customWidth="1"/>
    <col min="1283" max="1283" width="48.28515625" style="1258" customWidth="1"/>
    <col min="1284" max="1284" width="81.7109375" style="1258" customWidth="1"/>
    <col min="1285" max="1285" width="22.7109375" style="1258" customWidth="1"/>
    <col min="1286" max="1286" width="23.5703125" style="1258" customWidth="1"/>
    <col min="1287" max="1287" width="22.140625" style="1258" customWidth="1"/>
    <col min="1288" max="1288" width="23.28515625" style="1258" customWidth="1"/>
    <col min="1289" max="1289" width="22" style="1258" customWidth="1"/>
    <col min="1290" max="1290" width="23.28515625" style="1258" customWidth="1"/>
    <col min="1291" max="1291" width="15.7109375" style="1258" customWidth="1"/>
    <col min="1292" max="1292" width="13.7109375" style="1258" customWidth="1"/>
    <col min="1293" max="1294" width="9.28515625" style="1258" customWidth="1"/>
    <col min="1295" max="1536" width="9.28515625" style="1258"/>
    <col min="1537" max="1537" width="11.28515625" style="1258" customWidth="1"/>
    <col min="1538" max="1538" width="9.5703125" style="1258" customWidth="1"/>
    <col min="1539" max="1539" width="48.28515625" style="1258" customWidth="1"/>
    <col min="1540" max="1540" width="81.7109375" style="1258" customWidth="1"/>
    <col min="1541" max="1541" width="22.7109375" style="1258" customWidth="1"/>
    <col min="1542" max="1542" width="23.5703125" style="1258" customWidth="1"/>
    <col min="1543" max="1543" width="22.140625" style="1258" customWidth="1"/>
    <col min="1544" max="1544" width="23.28515625" style="1258" customWidth="1"/>
    <col min="1545" max="1545" width="22" style="1258" customWidth="1"/>
    <col min="1546" max="1546" width="23.28515625" style="1258" customWidth="1"/>
    <col min="1547" max="1547" width="15.7109375" style="1258" customWidth="1"/>
    <col min="1548" max="1548" width="13.7109375" style="1258" customWidth="1"/>
    <col min="1549" max="1550" width="9.28515625" style="1258" customWidth="1"/>
    <col min="1551" max="1792" width="9.28515625" style="1258"/>
    <col min="1793" max="1793" width="11.28515625" style="1258" customWidth="1"/>
    <col min="1794" max="1794" width="9.5703125" style="1258" customWidth="1"/>
    <col min="1795" max="1795" width="48.28515625" style="1258" customWidth="1"/>
    <col min="1796" max="1796" width="81.7109375" style="1258" customWidth="1"/>
    <col min="1797" max="1797" width="22.7109375" style="1258" customWidth="1"/>
    <col min="1798" max="1798" width="23.5703125" style="1258" customWidth="1"/>
    <col min="1799" max="1799" width="22.140625" style="1258" customWidth="1"/>
    <col min="1800" max="1800" width="23.28515625" style="1258" customWidth="1"/>
    <col min="1801" max="1801" width="22" style="1258" customWidth="1"/>
    <col min="1802" max="1802" width="23.28515625" style="1258" customWidth="1"/>
    <col min="1803" max="1803" width="15.7109375" style="1258" customWidth="1"/>
    <col min="1804" max="1804" width="13.7109375" style="1258" customWidth="1"/>
    <col min="1805" max="1806" width="9.28515625" style="1258" customWidth="1"/>
    <col min="1807" max="2048" width="9.28515625" style="1258"/>
    <col min="2049" max="2049" width="11.28515625" style="1258" customWidth="1"/>
    <col min="2050" max="2050" width="9.5703125" style="1258" customWidth="1"/>
    <col min="2051" max="2051" width="48.28515625" style="1258" customWidth="1"/>
    <col min="2052" max="2052" width="81.7109375" style="1258" customWidth="1"/>
    <col min="2053" max="2053" width="22.7109375" style="1258" customWidth="1"/>
    <col min="2054" max="2054" width="23.5703125" style="1258" customWidth="1"/>
    <col min="2055" max="2055" width="22.140625" style="1258" customWidth="1"/>
    <col min="2056" max="2056" width="23.28515625" style="1258" customWidth="1"/>
    <col min="2057" max="2057" width="22" style="1258" customWidth="1"/>
    <col min="2058" max="2058" width="23.28515625" style="1258" customWidth="1"/>
    <col min="2059" max="2059" width="15.7109375" style="1258" customWidth="1"/>
    <col min="2060" max="2060" width="13.7109375" style="1258" customWidth="1"/>
    <col min="2061" max="2062" width="9.28515625" style="1258" customWidth="1"/>
    <col min="2063" max="2304" width="9.28515625" style="1258"/>
    <col min="2305" max="2305" width="11.28515625" style="1258" customWidth="1"/>
    <col min="2306" max="2306" width="9.5703125" style="1258" customWidth="1"/>
    <col min="2307" max="2307" width="48.28515625" style="1258" customWidth="1"/>
    <col min="2308" max="2308" width="81.7109375" style="1258" customWidth="1"/>
    <col min="2309" max="2309" width="22.7109375" style="1258" customWidth="1"/>
    <col min="2310" max="2310" width="23.5703125" style="1258" customWidth="1"/>
    <col min="2311" max="2311" width="22.140625" style="1258" customWidth="1"/>
    <col min="2312" max="2312" width="23.28515625" style="1258" customWidth="1"/>
    <col min="2313" max="2313" width="22" style="1258" customWidth="1"/>
    <col min="2314" max="2314" width="23.28515625" style="1258" customWidth="1"/>
    <col min="2315" max="2315" width="15.7109375" style="1258" customWidth="1"/>
    <col min="2316" max="2316" width="13.7109375" style="1258" customWidth="1"/>
    <col min="2317" max="2318" width="9.28515625" style="1258" customWidth="1"/>
    <col min="2319" max="2560" width="9.28515625" style="1258"/>
    <col min="2561" max="2561" width="11.28515625" style="1258" customWidth="1"/>
    <col min="2562" max="2562" width="9.5703125" style="1258" customWidth="1"/>
    <col min="2563" max="2563" width="48.28515625" style="1258" customWidth="1"/>
    <col min="2564" max="2564" width="81.7109375" style="1258" customWidth="1"/>
    <col min="2565" max="2565" width="22.7109375" style="1258" customWidth="1"/>
    <col min="2566" max="2566" width="23.5703125" style="1258" customWidth="1"/>
    <col min="2567" max="2567" width="22.140625" style="1258" customWidth="1"/>
    <col min="2568" max="2568" width="23.28515625" style="1258" customWidth="1"/>
    <col min="2569" max="2569" width="22" style="1258" customWidth="1"/>
    <col min="2570" max="2570" width="23.28515625" style="1258" customWidth="1"/>
    <col min="2571" max="2571" width="15.7109375" style="1258" customWidth="1"/>
    <col min="2572" max="2572" width="13.7109375" style="1258" customWidth="1"/>
    <col min="2573" max="2574" width="9.28515625" style="1258" customWidth="1"/>
    <col min="2575" max="2816" width="9.28515625" style="1258"/>
    <col min="2817" max="2817" width="11.28515625" style="1258" customWidth="1"/>
    <col min="2818" max="2818" width="9.5703125" style="1258" customWidth="1"/>
    <col min="2819" max="2819" width="48.28515625" style="1258" customWidth="1"/>
    <col min="2820" max="2820" width="81.7109375" style="1258" customWidth="1"/>
    <col min="2821" max="2821" width="22.7109375" style="1258" customWidth="1"/>
    <col min="2822" max="2822" width="23.5703125" style="1258" customWidth="1"/>
    <col min="2823" max="2823" width="22.140625" style="1258" customWidth="1"/>
    <col min="2824" max="2824" width="23.28515625" style="1258" customWidth="1"/>
    <col min="2825" max="2825" width="22" style="1258" customWidth="1"/>
    <col min="2826" max="2826" width="23.28515625" style="1258" customWidth="1"/>
    <col min="2827" max="2827" width="15.7109375" style="1258" customWidth="1"/>
    <col min="2828" max="2828" width="13.7109375" style="1258" customWidth="1"/>
    <col min="2829" max="2830" width="9.28515625" style="1258" customWidth="1"/>
    <col min="2831" max="3072" width="9.28515625" style="1258"/>
    <col min="3073" max="3073" width="11.28515625" style="1258" customWidth="1"/>
    <col min="3074" max="3074" width="9.5703125" style="1258" customWidth="1"/>
    <col min="3075" max="3075" width="48.28515625" style="1258" customWidth="1"/>
    <col min="3076" max="3076" width="81.7109375" style="1258" customWidth="1"/>
    <col min="3077" max="3077" width="22.7109375" style="1258" customWidth="1"/>
    <col min="3078" max="3078" width="23.5703125" style="1258" customWidth="1"/>
    <col min="3079" max="3079" width="22.140625" style="1258" customWidth="1"/>
    <col min="3080" max="3080" width="23.28515625" style="1258" customWidth="1"/>
    <col min="3081" max="3081" width="22" style="1258" customWidth="1"/>
    <col min="3082" max="3082" width="23.28515625" style="1258" customWidth="1"/>
    <col min="3083" max="3083" width="15.7109375" style="1258" customWidth="1"/>
    <col min="3084" max="3084" width="13.7109375" style="1258" customWidth="1"/>
    <col min="3085" max="3086" width="9.28515625" style="1258" customWidth="1"/>
    <col min="3087" max="3328" width="9.28515625" style="1258"/>
    <col min="3329" max="3329" width="11.28515625" style="1258" customWidth="1"/>
    <col min="3330" max="3330" width="9.5703125" style="1258" customWidth="1"/>
    <col min="3331" max="3331" width="48.28515625" style="1258" customWidth="1"/>
    <col min="3332" max="3332" width="81.7109375" style="1258" customWidth="1"/>
    <col min="3333" max="3333" width="22.7109375" style="1258" customWidth="1"/>
    <col min="3334" max="3334" width="23.5703125" style="1258" customWidth="1"/>
    <col min="3335" max="3335" width="22.140625" style="1258" customWidth="1"/>
    <col min="3336" max="3336" width="23.28515625" style="1258" customWidth="1"/>
    <col min="3337" max="3337" width="22" style="1258" customWidth="1"/>
    <col min="3338" max="3338" width="23.28515625" style="1258" customWidth="1"/>
    <col min="3339" max="3339" width="15.7109375" style="1258" customWidth="1"/>
    <col min="3340" max="3340" width="13.7109375" style="1258" customWidth="1"/>
    <col min="3341" max="3342" width="9.28515625" style="1258" customWidth="1"/>
    <col min="3343" max="3584" width="9.28515625" style="1258"/>
    <col min="3585" max="3585" width="11.28515625" style="1258" customWidth="1"/>
    <col min="3586" max="3586" width="9.5703125" style="1258" customWidth="1"/>
    <col min="3587" max="3587" width="48.28515625" style="1258" customWidth="1"/>
    <col min="3588" max="3588" width="81.7109375" style="1258" customWidth="1"/>
    <col min="3589" max="3589" width="22.7109375" style="1258" customWidth="1"/>
    <col min="3590" max="3590" width="23.5703125" style="1258" customWidth="1"/>
    <col min="3591" max="3591" width="22.140625" style="1258" customWidth="1"/>
    <col min="3592" max="3592" width="23.28515625" style="1258" customWidth="1"/>
    <col min="3593" max="3593" width="22" style="1258" customWidth="1"/>
    <col min="3594" max="3594" width="23.28515625" style="1258" customWidth="1"/>
    <col min="3595" max="3595" width="15.7109375" style="1258" customWidth="1"/>
    <col min="3596" max="3596" width="13.7109375" style="1258" customWidth="1"/>
    <col min="3597" max="3598" width="9.28515625" style="1258" customWidth="1"/>
    <col min="3599" max="3840" width="9.28515625" style="1258"/>
    <col min="3841" max="3841" width="11.28515625" style="1258" customWidth="1"/>
    <col min="3842" max="3842" width="9.5703125" style="1258" customWidth="1"/>
    <col min="3843" max="3843" width="48.28515625" style="1258" customWidth="1"/>
    <col min="3844" max="3844" width="81.7109375" style="1258" customWidth="1"/>
    <col min="3845" max="3845" width="22.7109375" style="1258" customWidth="1"/>
    <col min="3846" max="3846" width="23.5703125" style="1258" customWidth="1"/>
    <col min="3847" max="3847" width="22.140625" style="1258" customWidth="1"/>
    <col min="3848" max="3848" width="23.28515625" style="1258" customWidth="1"/>
    <col min="3849" max="3849" width="22" style="1258" customWidth="1"/>
    <col min="3850" max="3850" width="23.28515625" style="1258" customWidth="1"/>
    <col min="3851" max="3851" width="15.7109375" style="1258" customWidth="1"/>
    <col min="3852" max="3852" width="13.7109375" style="1258" customWidth="1"/>
    <col min="3853" max="3854" width="9.28515625" style="1258" customWidth="1"/>
    <col min="3855" max="4096" width="9.28515625" style="1258"/>
    <col min="4097" max="4097" width="11.28515625" style="1258" customWidth="1"/>
    <col min="4098" max="4098" width="9.5703125" style="1258" customWidth="1"/>
    <col min="4099" max="4099" width="48.28515625" style="1258" customWidth="1"/>
    <col min="4100" max="4100" width="81.7109375" style="1258" customWidth="1"/>
    <col min="4101" max="4101" width="22.7109375" style="1258" customWidth="1"/>
    <col min="4102" max="4102" width="23.5703125" style="1258" customWidth="1"/>
    <col min="4103" max="4103" width="22.140625" style="1258" customWidth="1"/>
    <col min="4104" max="4104" width="23.28515625" style="1258" customWidth="1"/>
    <col min="4105" max="4105" width="22" style="1258" customWidth="1"/>
    <col min="4106" max="4106" width="23.28515625" style="1258" customWidth="1"/>
    <col min="4107" max="4107" width="15.7109375" style="1258" customWidth="1"/>
    <col min="4108" max="4108" width="13.7109375" style="1258" customWidth="1"/>
    <col min="4109" max="4110" width="9.28515625" style="1258" customWidth="1"/>
    <col min="4111" max="4352" width="9.28515625" style="1258"/>
    <col min="4353" max="4353" width="11.28515625" style="1258" customWidth="1"/>
    <col min="4354" max="4354" width="9.5703125" style="1258" customWidth="1"/>
    <col min="4355" max="4355" width="48.28515625" style="1258" customWidth="1"/>
    <col min="4356" max="4356" width="81.7109375" style="1258" customWidth="1"/>
    <col min="4357" max="4357" width="22.7109375" style="1258" customWidth="1"/>
    <col min="4358" max="4358" width="23.5703125" style="1258" customWidth="1"/>
    <col min="4359" max="4359" width="22.140625" style="1258" customWidth="1"/>
    <col min="4360" max="4360" width="23.28515625" style="1258" customWidth="1"/>
    <col min="4361" max="4361" width="22" style="1258" customWidth="1"/>
    <col min="4362" max="4362" width="23.28515625" style="1258" customWidth="1"/>
    <col min="4363" max="4363" width="15.7109375" style="1258" customWidth="1"/>
    <col min="4364" max="4364" width="13.7109375" style="1258" customWidth="1"/>
    <col min="4365" max="4366" width="9.28515625" style="1258" customWidth="1"/>
    <col min="4367" max="4608" width="9.28515625" style="1258"/>
    <col min="4609" max="4609" width="11.28515625" style="1258" customWidth="1"/>
    <col min="4610" max="4610" width="9.5703125" style="1258" customWidth="1"/>
    <col min="4611" max="4611" width="48.28515625" style="1258" customWidth="1"/>
    <col min="4612" max="4612" width="81.7109375" style="1258" customWidth="1"/>
    <col min="4613" max="4613" width="22.7109375" style="1258" customWidth="1"/>
    <col min="4614" max="4614" width="23.5703125" style="1258" customWidth="1"/>
    <col min="4615" max="4615" width="22.140625" style="1258" customWidth="1"/>
    <col min="4616" max="4616" width="23.28515625" style="1258" customWidth="1"/>
    <col min="4617" max="4617" width="22" style="1258" customWidth="1"/>
    <col min="4618" max="4618" width="23.28515625" style="1258" customWidth="1"/>
    <col min="4619" max="4619" width="15.7109375" style="1258" customWidth="1"/>
    <col min="4620" max="4620" width="13.7109375" style="1258" customWidth="1"/>
    <col min="4621" max="4622" width="9.28515625" style="1258" customWidth="1"/>
    <col min="4623" max="4864" width="9.28515625" style="1258"/>
    <col min="4865" max="4865" width="11.28515625" style="1258" customWidth="1"/>
    <col min="4866" max="4866" width="9.5703125" style="1258" customWidth="1"/>
    <col min="4867" max="4867" width="48.28515625" style="1258" customWidth="1"/>
    <col min="4868" max="4868" width="81.7109375" style="1258" customWidth="1"/>
    <col min="4869" max="4869" width="22.7109375" style="1258" customWidth="1"/>
    <col min="4870" max="4870" width="23.5703125" style="1258" customWidth="1"/>
    <col min="4871" max="4871" width="22.140625" style="1258" customWidth="1"/>
    <col min="4872" max="4872" width="23.28515625" style="1258" customWidth="1"/>
    <col min="4873" max="4873" width="22" style="1258" customWidth="1"/>
    <col min="4874" max="4874" width="23.28515625" style="1258" customWidth="1"/>
    <col min="4875" max="4875" width="15.7109375" style="1258" customWidth="1"/>
    <col min="4876" max="4876" width="13.7109375" style="1258" customWidth="1"/>
    <col min="4877" max="4878" width="9.28515625" style="1258" customWidth="1"/>
    <col min="4879" max="5120" width="9.28515625" style="1258"/>
    <col min="5121" max="5121" width="11.28515625" style="1258" customWidth="1"/>
    <col min="5122" max="5122" width="9.5703125" style="1258" customWidth="1"/>
    <col min="5123" max="5123" width="48.28515625" style="1258" customWidth="1"/>
    <col min="5124" max="5124" width="81.7109375" style="1258" customWidth="1"/>
    <col min="5125" max="5125" width="22.7109375" style="1258" customWidth="1"/>
    <col min="5126" max="5126" width="23.5703125" style="1258" customWidth="1"/>
    <col min="5127" max="5127" width="22.140625" style="1258" customWidth="1"/>
    <col min="5128" max="5128" width="23.28515625" style="1258" customWidth="1"/>
    <col min="5129" max="5129" width="22" style="1258" customWidth="1"/>
    <col min="5130" max="5130" width="23.28515625" style="1258" customWidth="1"/>
    <col min="5131" max="5131" width="15.7109375" style="1258" customWidth="1"/>
    <col min="5132" max="5132" width="13.7109375" style="1258" customWidth="1"/>
    <col min="5133" max="5134" width="9.28515625" style="1258" customWidth="1"/>
    <col min="5135" max="5376" width="9.28515625" style="1258"/>
    <col min="5377" max="5377" width="11.28515625" style="1258" customWidth="1"/>
    <col min="5378" max="5378" width="9.5703125" style="1258" customWidth="1"/>
    <col min="5379" max="5379" width="48.28515625" style="1258" customWidth="1"/>
    <col min="5380" max="5380" width="81.7109375" style="1258" customWidth="1"/>
    <col min="5381" max="5381" width="22.7109375" style="1258" customWidth="1"/>
    <col min="5382" max="5382" width="23.5703125" style="1258" customWidth="1"/>
    <col min="5383" max="5383" width="22.140625" style="1258" customWidth="1"/>
    <col min="5384" max="5384" width="23.28515625" style="1258" customWidth="1"/>
    <col min="5385" max="5385" width="22" style="1258" customWidth="1"/>
    <col min="5386" max="5386" width="23.28515625" style="1258" customWidth="1"/>
    <col min="5387" max="5387" width="15.7109375" style="1258" customWidth="1"/>
    <col min="5388" max="5388" width="13.7109375" style="1258" customWidth="1"/>
    <col min="5389" max="5390" width="9.28515625" style="1258" customWidth="1"/>
    <col min="5391" max="5632" width="9.28515625" style="1258"/>
    <col min="5633" max="5633" width="11.28515625" style="1258" customWidth="1"/>
    <col min="5634" max="5634" width="9.5703125" style="1258" customWidth="1"/>
    <col min="5635" max="5635" width="48.28515625" style="1258" customWidth="1"/>
    <col min="5636" max="5636" width="81.7109375" style="1258" customWidth="1"/>
    <col min="5637" max="5637" width="22.7109375" style="1258" customWidth="1"/>
    <col min="5638" max="5638" width="23.5703125" style="1258" customWidth="1"/>
    <col min="5639" max="5639" width="22.140625" style="1258" customWidth="1"/>
    <col min="5640" max="5640" width="23.28515625" style="1258" customWidth="1"/>
    <col min="5641" max="5641" width="22" style="1258" customWidth="1"/>
    <col min="5642" max="5642" width="23.28515625" style="1258" customWidth="1"/>
    <col min="5643" max="5643" width="15.7109375" style="1258" customWidth="1"/>
    <col min="5644" max="5644" width="13.7109375" style="1258" customWidth="1"/>
    <col min="5645" max="5646" width="9.28515625" style="1258" customWidth="1"/>
    <col min="5647" max="5888" width="9.28515625" style="1258"/>
    <col min="5889" max="5889" width="11.28515625" style="1258" customWidth="1"/>
    <col min="5890" max="5890" width="9.5703125" style="1258" customWidth="1"/>
    <col min="5891" max="5891" width="48.28515625" style="1258" customWidth="1"/>
    <col min="5892" max="5892" width="81.7109375" style="1258" customWidth="1"/>
    <col min="5893" max="5893" width="22.7109375" style="1258" customWidth="1"/>
    <col min="5894" max="5894" width="23.5703125" style="1258" customWidth="1"/>
    <col min="5895" max="5895" width="22.140625" style="1258" customWidth="1"/>
    <col min="5896" max="5896" width="23.28515625" style="1258" customWidth="1"/>
    <col min="5897" max="5897" width="22" style="1258" customWidth="1"/>
    <col min="5898" max="5898" width="23.28515625" style="1258" customWidth="1"/>
    <col min="5899" max="5899" width="15.7109375" style="1258" customWidth="1"/>
    <col min="5900" max="5900" width="13.7109375" style="1258" customWidth="1"/>
    <col min="5901" max="5902" width="9.28515625" style="1258" customWidth="1"/>
    <col min="5903" max="6144" width="9.28515625" style="1258"/>
    <col min="6145" max="6145" width="11.28515625" style="1258" customWidth="1"/>
    <col min="6146" max="6146" width="9.5703125" style="1258" customWidth="1"/>
    <col min="6147" max="6147" width="48.28515625" style="1258" customWidth="1"/>
    <col min="6148" max="6148" width="81.7109375" style="1258" customWidth="1"/>
    <col min="6149" max="6149" width="22.7109375" style="1258" customWidth="1"/>
    <col min="6150" max="6150" width="23.5703125" style="1258" customWidth="1"/>
    <col min="6151" max="6151" width="22.140625" style="1258" customWidth="1"/>
    <col min="6152" max="6152" width="23.28515625" style="1258" customWidth="1"/>
    <col min="6153" max="6153" width="22" style="1258" customWidth="1"/>
    <col min="6154" max="6154" width="23.28515625" style="1258" customWidth="1"/>
    <col min="6155" max="6155" width="15.7109375" style="1258" customWidth="1"/>
    <col min="6156" max="6156" width="13.7109375" style="1258" customWidth="1"/>
    <col min="6157" max="6158" width="9.28515625" style="1258" customWidth="1"/>
    <col min="6159" max="6400" width="9.28515625" style="1258"/>
    <col min="6401" max="6401" width="11.28515625" style="1258" customWidth="1"/>
    <col min="6402" max="6402" width="9.5703125" style="1258" customWidth="1"/>
    <col min="6403" max="6403" width="48.28515625" style="1258" customWidth="1"/>
    <col min="6404" max="6404" width="81.7109375" style="1258" customWidth="1"/>
    <col min="6405" max="6405" width="22.7109375" style="1258" customWidth="1"/>
    <col min="6406" max="6406" width="23.5703125" style="1258" customWidth="1"/>
    <col min="6407" max="6407" width="22.140625" style="1258" customWidth="1"/>
    <col min="6408" max="6408" width="23.28515625" style="1258" customWidth="1"/>
    <col min="6409" max="6409" width="22" style="1258" customWidth="1"/>
    <col min="6410" max="6410" width="23.28515625" style="1258" customWidth="1"/>
    <col min="6411" max="6411" width="15.7109375" style="1258" customWidth="1"/>
    <col min="6412" max="6412" width="13.7109375" style="1258" customWidth="1"/>
    <col min="6413" max="6414" width="9.28515625" style="1258" customWidth="1"/>
    <col min="6415" max="6656" width="9.28515625" style="1258"/>
    <col min="6657" max="6657" width="11.28515625" style="1258" customWidth="1"/>
    <col min="6658" max="6658" width="9.5703125" style="1258" customWidth="1"/>
    <col min="6659" max="6659" width="48.28515625" style="1258" customWidth="1"/>
    <col min="6660" max="6660" width="81.7109375" style="1258" customWidth="1"/>
    <col min="6661" max="6661" width="22.7109375" style="1258" customWidth="1"/>
    <col min="6662" max="6662" width="23.5703125" style="1258" customWidth="1"/>
    <col min="6663" max="6663" width="22.140625" style="1258" customWidth="1"/>
    <col min="6664" max="6664" width="23.28515625" style="1258" customWidth="1"/>
    <col min="6665" max="6665" width="22" style="1258" customWidth="1"/>
    <col min="6666" max="6666" width="23.28515625" style="1258" customWidth="1"/>
    <col min="6667" max="6667" width="15.7109375" style="1258" customWidth="1"/>
    <col min="6668" max="6668" width="13.7109375" style="1258" customWidth="1"/>
    <col min="6669" max="6670" width="9.28515625" style="1258" customWidth="1"/>
    <col min="6671" max="6912" width="9.28515625" style="1258"/>
    <col min="6913" max="6913" width="11.28515625" style="1258" customWidth="1"/>
    <col min="6914" max="6914" width="9.5703125" style="1258" customWidth="1"/>
    <col min="6915" max="6915" width="48.28515625" style="1258" customWidth="1"/>
    <col min="6916" max="6916" width="81.7109375" style="1258" customWidth="1"/>
    <col min="6917" max="6917" width="22.7109375" style="1258" customWidth="1"/>
    <col min="6918" max="6918" width="23.5703125" style="1258" customWidth="1"/>
    <col min="6919" max="6919" width="22.140625" style="1258" customWidth="1"/>
    <col min="6920" max="6920" width="23.28515625" style="1258" customWidth="1"/>
    <col min="6921" max="6921" width="22" style="1258" customWidth="1"/>
    <col min="6922" max="6922" width="23.28515625" style="1258" customWidth="1"/>
    <col min="6923" max="6923" width="15.7109375" style="1258" customWidth="1"/>
    <col min="6924" max="6924" width="13.7109375" style="1258" customWidth="1"/>
    <col min="6925" max="6926" width="9.28515625" style="1258" customWidth="1"/>
    <col min="6927" max="7168" width="9.28515625" style="1258"/>
    <col min="7169" max="7169" width="11.28515625" style="1258" customWidth="1"/>
    <col min="7170" max="7170" width="9.5703125" style="1258" customWidth="1"/>
    <col min="7171" max="7171" width="48.28515625" style="1258" customWidth="1"/>
    <col min="7172" max="7172" width="81.7109375" style="1258" customWidth="1"/>
    <col min="7173" max="7173" width="22.7109375" style="1258" customWidth="1"/>
    <col min="7174" max="7174" width="23.5703125" style="1258" customWidth="1"/>
    <col min="7175" max="7175" width="22.140625" style="1258" customWidth="1"/>
    <col min="7176" max="7176" width="23.28515625" style="1258" customWidth="1"/>
    <col min="7177" max="7177" width="22" style="1258" customWidth="1"/>
    <col min="7178" max="7178" width="23.28515625" style="1258" customWidth="1"/>
    <col min="7179" max="7179" width="15.7109375" style="1258" customWidth="1"/>
    <col min="7180" max="7180" width="13.7109375" style="1258" customWidth="1"/>
    <col min="7181" max="7182" width="9.28515625" style="1258" customWidth="1"/>
    <col min="7183" max="7424" width="9.28515625" style="1258"/>
    <col min="7425" max="7425" width="11.28515625" style="1258" customWidth="1"/>
    <col min="7426" max="7426" width="9.5703125" style="1258" customWidth="1"/>
    <col min="7427" max="7427" width="48.28515625" style="1258" customWidth="1"/>
    <col min="7428" max="7428" width="81.7109375" style="1258" customWidth="1"/>
    <col min="7429" max="7429" width="22.7109375" style="1258" customWidth="1"/>
    <col min="7430" max="7430" width="23.5703125" style="1258" customWidth="1"/>
    <col min="7431" max="7431" width="22.140625" style="1258" customWidth="1"/>
    <col min="7432" max="7432" width="23.28515625" style="1258" customWidth="1"/>
    <col min="7433" max="7433" width="22" style="1258" customWidth="1"/>
    <col min="7434" max="7434" width="23.28515625" style="1258" customWidth="1"/>
    <col min="7435" max="7435" width="15.7109375" style="1258" customWidth="1"/>
    <col min="7436" max="7436" width="13.7109375" style="1258" customWidth="1"/>
    <col min="7437" max="7438" width="9.28515625" style="1258" customWidth="1"/>
    <col min="7439" max="7680" width="9.28515625" style="1258"/>
    <col min="7681" max="7681" width="11.28515625" style="1258" customWidth="1"/>
    <col min="7682" max="7682" width="9.5703125" style="1258" customWidth="1"/>
    <col min="7683" max="7683" width="48.28515625" style="1258" customWidth="1"/>
    <col min="7684" max="7684" width="81.7109375" style="1258" customWidth="1"/>
    <col min="7685" max="7685" width="22.7109375" style="1258" customWidth="1"/>
    <col min="7686" max="7686" width="23.5703125" style="1258" customWidth="1"/>
    <col min="7687" max="7687" width="22.140625" style="1258" customWidth="1"/>
    <col min="7688" max="7688" width="23.28515625" style="1258" customWidth="1"/>
    <col min="7689" max="7689" width="22" style="1258" customWidth="1"/>
    <col min="7690" max="7690" width="23.28515625" style="1258" customWidth="1"/>
    <col min="7691" max="7691" width="15.7109375" style="1258" customWidth="1"/>
    <col min="7692" max="7692" width="13.7109375" style="1258" customWidth="1"/>
    <col min="7693" max="7694" width="9.28515625" style="1258" customWidth="1"/>
    <col min="7695" max="7936" width="9.28515625" style="1258"/>
    <col min="7937" max="7937" width="11.28515625" style="1258" customWidth="1"/>
    <col min="7938" max="7938" width="9.5703125" style="1258" customWidth="1"/>
    <col min="7939" max="7939" width="48.28515625" style="1258" customWidth="1"/>
    <col min="7940" max="7940" width="81.7109375" style="1258" customWidth="1"/>
    <col min="7941" max="7941" width="22.7109375" style="1258" customWidth="1"/>
    <col min="7942" max="7942" width="23.5703125" style="1258" customWidth="1"/>
    <col min="7943" max="7943" width="22.140625" style="1258" customWidth="1"/>
    <col min="7944" max="7944" width="23.28515625" style="1258" customWidth="1"/>
    <col min="7945" max="7945" width="22" style="1258" customWidth="1"/>
    <col min="7946" max="7946" width="23.28515625" style="1258" customWidth="1"/>
    <col min="7947" max="7947" width="15.7109375" style="1258" customWidth="1"/>
    <col min="7948" max="7948" width="13.7109375" style="1258" customWidth="1"/>
    <col min="7949" max="7950" width="9.28515625" style="1258" customWidth="1"/>
    <col min="7951" max="8192" width="9.28515625" style="1258"/>
    <col min="8193" max="8193" width="11.28515625" style="1258" customWidth="1"/>
    <col min="8194" max="8194" width="9.5703125" style="1258" customWidth="1"/>
    <col min="8195" max="8195" width="48.28515625" style="1258" customWidth="1"/>
    <col min="8196" max="8196" width="81.7109375" style="1258" customWidth="1"/>
    <col min="8197" max="8197" width="22.7109375" style="1258" customWidth="1"/>
    <col min="8198" max="8198" width="23.5703125" style="1258" customWidth="1"/>
    <col min="8199" max="8199" width="22.140625" style="1258" customWidth="1"/>
    <col min="8200" max="8200" width="23.28515625" style="1258" customWidth="1"/>
    <col min="8201" max="8201" width="22" style="1258" customWidth="1"/>
    <col min="8202" max="8202" width="23.28515625" style="1258" customWidth="1"/>
    <col min="8203" max="8203" width="15.7109375" style="1258" customWidth="1"/>
    <col min="8204" max="8204" width="13.7109375" style="1258" customWidth="1"/>
    <col min="8205" max="8206" width="9.28515625" style="1258" customWidth="1"/>
    <col min="8207" max="8448" width="9.28515625" style="1258"/>
    <col min="8449" max="8449" width="11.28515625" style="1258" customWidth="1"/>
    <col min="8450" max="8450" width="9.5703125" style="1258" customWidth="1"/>
    <col min="8451" max="8451" width="48.28515625" style="1258" customWidth="1"/>
    <col min="8452" max="8452" width="81.7109375" style="1258" customWidth="1"/>
    <col min="8453" max="8453" width="22.7109375" style="1258" customWidth="1"/>
    <col min="8454" max="8454" width="23.5703125" style="1258" customWidth="1"/>
    <col min="8455" max="8455" width="22.140625" style="1258" customWidth="1"/>
    <col min="8456" max="8456" width="23.28515625" style="1258" customWidth="1"/>
    <col min="8457" max="8457" width="22" style="1258" customWidth="1"/>
    <col min="8458" max="8458" width="23.28515625" style="1258" customWidth="1"/>
    <col min="8459" max="8459" width="15.7109375" style="1258" customWidth="1"/>
    <col min="8460" max="8460" width="13.7109375" style="1258" customWidth="1"/>
    <col min="8461" max="8462" width="9.28515625" style="1258" customWidth="1"/>
    <col min="8463" max="8704" width="9.28515625" style="1258"/>
    <col min="8705" max="8705" width="11.28515625" style="1258" customWidth="1"/>
    <col min="8706" max="8706" width="9.5703125" style="1258" customWidth="1"/>
    <col min="8707" max="8707" width="48.28515625" style="1258" customWidth="1"/>
    <col min="8708" max="8708" width="81.7109375" style="1258" customWidth="1"/>
    <col min="8709" max="8709" width="22.7109375" style="1258" customWidth="1"/>
    <col min="8710" max="8710" width="23.5703125" style="1258" customWidth="1"/>
    <col min="8711" max="8711" width="22.140625" style="1258" customWidth="1"/>
    <col min="8712" max="8712" width="23.28515625" style="1258" customWidth="1"/>
    <col min="8713" max="8713" width="22" style="1258" customWidth="1"/>
    <col min="8714" max="8714" width="23.28515625" style="1258" customWidth="1"/>
    <col min="8715" max="8715" width="15.7109375" style="1258" customWidth="1"/>
    <col min="8716" max="8716" width="13.7109375" style="1258" customWidth="1"/>
    <col min="8717" max="8718" width="9.28515625" style="1258" customWidth="1"/>
    <col min="8719" max="8960" width="9.28515625" style="1258"/>
    <col min="8961" max="8961" width="11.28515625" style="1258" customWidth="1"/>
    <col min="8962" max="8962" width="9.5703125" style="1258" customWidth="1"/>
    <col min="8963" max="8963" width="48.28515625" style="1258" customWidth="1"/>
    <col min="8964" max="8964" width="81.7109375" style="1258" customWidth="1"/>
    <col min="8965" max="8965" width="22.7109375" style="1258" customWidth="1"/>
    <col min="8966" max="8966" width="23.5703125" style="1258" customWidth="1"/>
    <col min="8967" max="8967" width="22.140625" style="1258" customWidth="1"/>
    <col min="8968" max="8968" width="23.28515625" style="1258" customWidth="1"/>
    <col min="8969" max="8969" width="22" style="1258" customWidth="1"/>
    <col min="8970" max="8970" width="23.28515625" style="1258" customWidth="1"/>
    <col min="8971" max="8971" width="15.7109375" style="1258" customWidth="1"/>
    <col min="8972" max="8972" width="13.7109375" style="1258" customWidth="1"/>
    <col min="8973" max="8974" width="9.28515625" style="1258" customWidth="1"/>
    <col min="8975" max="9216" width="9.28515625" style="1258"/>
    <col min="9217" max="9217" width="11.28515625" style="1258" customWidth="1"/>
    <col min="9218" max="9218" width="9.5703125" style="1258" customWidth="1"/>
    <col min="9219" max="9219" width="48.28515625" style="1258" customWidth="1"/>
    <col min="9220" max="9220" width="81.7109375" style="1258" customWidth="1"/>
    <col min="9221" max="9221" width="22.7109375" style="1258" customWidth="1"/>
    <col min="9222" max="9222" width="23.5703125" style="1258" customWidth="1"/>
    <col min="9223" max="9223" width="22.140625" style="1258" customWidth="1"/>
    <col min="9224" max="9224" width="23.28515625" style="1258" customWidth="1"/>
    <col min="9225" max="9225" width="22" style="1258" customWidth="1"/>
    <col min="9226" max="9226" width="23.28515625" style="1258" customWidth="1"/>
    <col min="9227" max="9227" width="15.7109375" style="1258" customWidth="1"/>
    <col min="9228" max="9228" width="13.7109375" style="1258" customWidth="1"/>
    <col min="9229" max="9230" width="9.28515625" style="1258" customWidth="1"/>
    <col min="9231" max="9472" width="9.28515625" style="1258"/>
    <col min="9473" max="9473" width="11.28515625" style="1258" customWidth="1"/>
    <col min="9474" max="9474" width="9.5703125" style="1258" customWidth="1"/>
    <col min="9475" max="9475" width="48.28515625" style="1258" customWidth="1"/>
    <col min="9476" max="9476" width="81.7109375" style="1258" customWidth="1"/>
    <col min="9477" max="9477" width="22.7109375" style="1258" customWidth="1"/>
    <col min="9478" max="9478" width="23.5703125" style="1258" customWidth="1"/>
    <col min="9479" max="9479" width="22.140625" style="1258" customWidth="1"/>
    <col min="9480" max="9480" width="23.28515625" style="1258" customWidth="1"/>
    <col min="9481" max="9481" width="22" style="1258" customWidth="1"/>
    <col min="9482" max="9482" width="23.28515625" style="1258" customWidth="1"/>
    <col min="9483" max="9483" width="15.7109375" style="1258" customWidth="1"/>
    <col min="9484" max="9484" width="13.7109375" style="1258" customWidth="1"/>
    <col min="9485" max="9486" width="9.28515625" style="1258" customWidth="1"/>
    <col min="9487" max="9728" width="9.28515625" style="1258"/>
    <col min="9729" max="9729" width="11.28515625" style="1258" customWidth="1"/>
    <col min="9730" max="9730" width="9.5703125" style="1258" customWidth="1"/>
    <col min="9731" max="9731" width="48.28515625" style="1258" customWidth="1"/>
    <col min="9732" max="9732" width="81.7109375" style="1258" customWidth="1"/>
    <col min="9733" max="9733" width="22.7109375" style="1258" customWidth="1"/>
    <col min="9734" max="9734" width="23.5703125" style="1258" customWidth="1"/>
    <col min="9735" max="9735" width="22.140625" style="1258" customWidth="1"/>
    <col min="9736" max="9736" width="23.28515625" style="1258" customWidth="1"/>
    <col min="9737" max="9737" width="22" style="1258" customWidth="1"/>
    <col min="9738" max="9738" width="23.28515625" style="1258" customWidth="1"/>
    <col min="9739" max="9739" width="15.7109375" style="1258" customWidth="1"/>
    <col min="9740" max="9740" width="13.7109375" style="1258" customWidth="1"/>
    <col min="9741" max="9742" width="9.28515625" style="1258" customWidth="1"/>
    <col min="9743" max="9984" width="9.28515625" style="1258"/>
    <col min="9985" max="9985" width="11.28515625" style="1258" customWidth="1"/>
    <col min="9986" max="9986" width="9.5703125" style="1258" customWidth="1"/>
    <col min="9987" max="9987" width="48.28515625" style="1258" customWidth="1"/>
    <col min="9988" max="9988" width="81.7109375" style="1258" customWidth="1"/>
    <col min="9989" max="9989" width="22.7109375" style="1258" customWidth="1"/>
    <col min="9990" max="9990" width="23.5703125" style="1258" customWidth="1"/>
    <col min="9991" max="9991" width="22.140625" style="1258" customWidth="1"/>
    <col min="9992" max="9992" width="23.28515625" style="1258" customWidth="1"/>
    <col min="9993" max="9993" width="22" style="1258" customWidth="1"/>
    <col min="9994" max="9994" width="23.28515625" style="1258" customWidth="1"/>
    <col min="9995" max="9995" width="15.7109375" style="1258" customWidth="1"/>
    <col min="9996" max="9996" width="13.7109375" style="1258" customWidth="1"/>
    <col min="9997" max="9998" width="9.28515625" style="1258" customWidth="1"/>
    <col min="9999" max="10240" width="9.28515625" style="1258"/>
    <col min="10241" max="10241" width="11.28515625" style="1258" customWidth="1"/>
    <col min="10242" max="10242" width="9.5703125" style="1258" customWidth="1"/>
    <col min="10243" max="10243" width="48.28515625" style="1258" customWidth="1"/>
    <col min="10244" max="10244" width="81.7109375" style="1258" customWidth="1"/>
    <col min="10245" max="10245" width="22.7109375" style="1258" customWidth="1"/>
    <col min="10246" max="10246" width="23.5703125" style="1258" customWidth="1"/>
    <col min="10247" max="10247" width="22.140625" style="1258" customWidth="1"/>
    <col min="10248" max="10248" width="23.28515625" style="1258" customWidth="1"/>
    <col min="10249" max="10249" width="22" style="1258" customWidth="1"/>
    <col min="10250" max="10250" width="23.28515625" style="1258" customWidth="1"/>
    <col min="10251" max="10251" width="15.7109375" style="1258" customWidth="1"/>
    <col min="10252" max="10252" width="13.7109375" style="1258" customWidth="1"/>
    <col min="10253" max="10254" width="9.28515625" style="1258" customWidth="1"/>
    <col min="10255" max="10496" width="9.28515625" style="1258"/>
    <col min="10497" max="10497" width="11.28515625" style="1258" customWidth="1"/>
    <col min="10498" max="10498" width="9.5703125" style="1258" customWidth="1"/>
    <col min="10499" max="10499" width="48.28515625" style="1258" customWidth="1"/>
    <col min="10500" max="10500" width="81.7109375" style="1258" customWidth="1"/>
    <col min="10501" max="10501" width="22.7109375" style="1258" customWidth="1"/>
    <col min="10502" max="10502" width="23.5703125" style="1258" customWidth="1"/>
    <col min="10503" max="10503" width="22.140625" style="1258" customWidth="1"/>
    <col min="10504" max="10504" width="23.28515625" style="1258" customWidth="1"/>
    <col min="10505" max="10505" width="22" style="1258" customWidth="1"/>
    <col min="10506" max="10506" width="23.28515625" style="1258" customWidth="1"/>
    <col min="10507" max="10507" width="15.7109375" style="1258" customWidth="1"/>
    <col min="10508" max="10508" width="13.7109375" style="1258" customWidth="1"/>
    <col min="10509" max="10510" width="9.28515625" style="1258" customWidth="1"/>
    <col min="10511" max="10752" width="9.28515625" style="1258"/>
    <col min="10753" max="10753" width="11.28515625" style="1258" customWidth="1"/>
    <col min="10754" max="10754" width="9.5703125" style="1258" customWidth="1"/>
    <col min="10755" max="10755" width="48.28515625" style="1258" customWidth="1"/>
    <col min="10756" max="10756" width="81.7109375" style="1258" customWidth="1"/>
    <col min="10757" max="10757" width="22.7109375" style="1258" customWidth="1"/>
    <col min="10758" max="10758" width="23.5703125" style="1258" customWidth="1"/>
    <col min="10759" max="10759" width="22.140625" style="1258" customWidth="1"/>
    <col min="10760" max="10760" width="23.28515625" style="1258" customWidth="1"/>
    <col min="10761" max="10761" width="22" style="1258" customWidth="1"/>
    <col min="10762" max="10762" width="23.28515625" style="1258" customWidth="1"/>
    <col min="10763" max="10763" width="15.7109375" style="1258" customWidth="1"/>
    <col min="10764" max="10764" width="13.7109375" style="1258" customWidth="1"/>
    <col min="10765" max="10766" width="9.28515625" style="1258" customWidth="1"/>
    <col min="10767" max="11008" width="9.28515625" style="1258"/>
    <col min="11009" max="11009" width="11.28515625" style="1258" customWidth="1"/>
    <col min="11010" max="11010" width="9.5703125" style="1258" customWidth="1"/>
    <col min="11011" max="11011" width="48.28515625" style="1258" customWidth="1"/>
    <col min="11012" max="11012" width="81.7109375" style="1258" customWidth="1"/>
    <col min="11013" max="11013" width="22.7109375" style="1258" customWidth="1"/>
    <col min="11014" max="11014" width="23.5703125" style="1258" customWidth="1"/>
    <col min="11015" max="11015" width="22.140625" style="1258" customWidth="1"/>
    <col min="11016" max="11016" width="23.28515625" style="1258" customWidth="1"/>
    <col min="11017" max="11017" width="22" style="1258" customWidth="1"/>
    <col min="11018" max="11018" width="23.28515625" style="1258" customWidth="1"/>
    <col min="11019" max="11019" width="15.7109375" style="1258" customWidth="1"/>
    <col min="11020" max="11020" width="13.7109375" style="1258" customWidth="1"/>
    <col min="11021" max="11022" width="9.28515625" style="1258" customWidth="1"/>
    <col min="11023" max="11264" width="9.28515625" style="1258"/>
    <col min="11265" max="11265" width="11.28515625" style="1258" customWidth="1"/>
    <col min="11266" max="11266" width="9.5703125" style="1258" customWidth="1"/>
    <col min="11267" max="11267" width="48.28515625" style="1258" customWidth="1"/>
    <col min="11268" max="11268" width="81.7109375" style="1258" customWidth="1"/>
    <col min="11269" max="11269" width="22.7109375" style="1258" customWidth="1"/>
    <col min="11270" max="11270" width="23.5703125" style="1258" customWidth="1"/>
    <col min="11271" max="11271" width="22.140625" style="1258" customWidth="1"/>
    <col min="11272" max="11272" width="23.28515625" style="1258" customWidth="1"/>
    <col min="11273" max="11273" width="22" style="1258" customWidth="1"/>
    <col min="11274" max="11274" width="23.28515625" style="1258" customWidth="1"/>
    <col min="11275" max="11275" width="15.7109375" style="1258" customWidth="1"/>
    <col min="11276" max="11276" width="13.7109375" style="1258" customWidth="1"/>
    <col min="11277" max="11278" width="9.28515625" style="1258" customWidth="1"/>
    <col min="11279" max="11520" width="9.28515625" style="1258"/>
    <col min="11521" max="11521" width="11.28515625" style="1258" customWidth="1"/>
    <col min="11522" max="11522" width="9.5703125" style="1258" customWidth="1"/>
    <col min="11523" max="11523" width="48.28515625" style="1258" customWidth="1"/>
    <col min="11524" max="11524" width="81.7109375" style="1258" customWidth="1"/>
    <col min="11525" max="11525" width="22.7109375" style="1258" customWidth="1"/>
    <col min="11526" max="11526" width="23.5703125" style="1258" customWidth="1"/>
    <col min="11527" max="11527" width="22.140625" style="1258" customWidth="1"/>
    <col min="11528" max="11528" width="23.28515625" style="1258" customWidth="1"/>
    <col min="11529" max="11529" width="22" style="1258" customWidth="1"/>
    <col min="11530" max="11530" width="23.28515625" style="1258" customWidth="1"/>
    <col min="11531" max="11531" width="15.7109375" style="1258" customWidth="1"/>
    <col min="11532" max="11532" width="13.7109375" style="1258" customWidth="1"/>
    <col min="11533" max="11534" width="9.28515625" style="1258" customWidth="1"/>
    <col min="11535" max="11776" width="9.28515625" style="1258"/>
    <col min="11777" max="11777" width="11.28515625" style="1258" customWidth="1"/>
    <col min="11778" max="11778" width="9.5703125" style="1258" customWidth="1"/>
    <col min="11779" max="11779" width="48.28515625" style="1258" customWidth="1"/>
    <col min="11780" max="11780" width="81.7109375" style="1258" customWidth="1"/>
    <col min="11781" max="11781" width="22.7109375" style="1258" customWidth="1"/>
    <col min="11782" max="11782" width="23.5703125" style="1258" customWidth="1"/>
    <col min="11783" max="11783" width="22.140625" style="1258" customWidth="1"/>
    <col min="11784" max="11784" width="23.28515625" style="1258" customWidth="1"/>
    <col min="11785" max="11785" width="22" style="1258" customWidth="1"/>
    <col min="11786" max="11786" width="23.28515625" style="1258" customWidth="1"/>
    <col min="11787" max="11787" width="15.7109375" style="1258" customWidth="1"/>
    <col min="11788" max="11788" width="13.7109375" style="1258" customWidth="1"/>
    <col min="11789" max="11790" width="9.28515625" style="1258" customWidth="1"/>
    <col min="11791" max="12032" width="9.28515625" style="1258"/>
    <col min="12033" max="12033" width="11.28515625" style="1258" customWidth="1"/>
    <col min="12034" max="12034" width="9.5703125" style="1258" customWidth="1"/>
    <col min="12035" max="12035" width="48.28515625" style="1258" customWidth="1"/>
    <col min="12036" max="12036" width="81.7109375" style="1258" customWidth="1"/>
    <col min="12037" max="12037" width="22.7109375" style="1258" customWidth="1"/>
    <col min="12038" max="12038" width="23.5703125" style="1258" customWidth="1"/>
    <col min="12039" max="12039" width="22.140625" style="1258" customWidth="1"/>
    <col min="12040" max="12040" width="23.28515625" style="1258" customWidth="1"/>
    <col min="12041" max="12041" width="22" style="1258" customWidth="1"/>
    <col min="12042" max="12042" width="23.28515625" style="1258" customWidth="1"/>
    <col min="12043" max="12043" width="15.7109375" style="1258" customWidth="1"/>
    <col min="12044" max="12044" width="13.7109375" style="1258" customWidth="1"/>
    <col min="12045" max="12046" width="9.28515625" style="1258" customWidth="1"/>
    <col min="12047" max="12288" width="9.28515625" style="1258"/>
    <col min="12289" max="12289" width="11.28515625" style="1258" customWidth="1"/>
    <col min="12290" max="12290" width="9.5703125" style="1258" customWidth="1"/>
    <col min="12291" max="12291" width="48.28515625" style="1258" customWidth="1"/>
    <col min="12292" max="12292" width="81.7109375" style="1258" customWidth="1"/>
    <col min="12293" max="12293" width="22.7109375" style="1258" customWidth="1"/>
    <col min="12294" max="12294" width="23.5703125" style="1258" customWidth="1"/>
    <col min="12295" max="12295" width="22.140625" style="1258" customWidth="1"/>
    <col min="12296" max="12296" width="23.28515625" style="1258" customWidth="1"/>
    <col min="12297" max="12297" width="22" style="1258" customWidth="1"/>
    <col min="12298" max="12298" width="23.28515625" style="1258" customWidth="1"/>
    <col min="12299" max="12299" width="15.7109375" style="1258" customWidth="1"/>
    <col min="12300" max="12300" width="13.7109375" style="1258" customWidth="1"/>
    <col min="12301" max="12302" width="9.28515625" style="1258" customWidth="1"/>
    <col min="12303" max="12544" width="9.28515625" style="1258"/>
    <col min="12545" max="12545" width="11.28515625" style="1258" customWidth="1"/>
    <col min="12546" max="12546" width="9.5703125" style="1258" customWidth="1"/>
    <col min="12547" max="12547" width="48.28515625" style="1258" customWidth="1"/>
    <col min="12548" max="12548" width="81.7109375" style="1258" customWidth="1"/>
    <col min="12549" max="12549" width="22.7109375" style="1258" customWidth="1"/>
    <col min="12550" max="12550" width="23.5703125" style="1258" customWidth="1"/>
    <col min="12551" max="12551" width="22.140625" style="1258" customWidth="1"/>
    <col min="12552" max="12552" width="23.28515625" style="1258" customWidth="1"/>
    <col min="12553" max="12553" width="22" style="1258" customWidth="1"/>
    <col min="12554" max="12554" width="23.28515625" style="1258" customWidth="1"/>
    <col min="12555" max="12555" width="15.7109375" style="1258" customWidth="1"/>
    <col min="12556" max="12556" width="13.7109375" style="1258" customWidth="1"/>
    <col min="12557" max="12558" width="9.28515625" style="1258" customWidth="1"/>
    <col min="12559" max="12800" width="9.28515625" style="1258"/>
    <col min="12801" max="12801" width="11.28515625" style="1258" customWidth="1"/>
    <col min="12802" max="12802" width="9.5703125" style="1258" customWidth="1"/>
    <col min="12803" max="12803" width="48.28515625" style="1258" customWidth="1"/>
    <col min="12804" max="12804" width="81.7109375" style="1258" customWidth="1"/>
    <col min="12805" max="12805" width="22.7109375" style="1258" customWidth="1"/>
    <col min="12806" max="12806" width="23.5703125" style="1258" customWidth="1"/>
    <col min="12807" max="12807" width="22.140625" style="1258" customWidth="1"/>
    <col min="12808" max="12808" width="23.28515625" style="1258" customWidth="1"/>
    <col min="12809" max="12809" width="22" style="1258" customWidth="1"/>
    <col min="12810" max="12810" width="23.28515625" style="1258" customWidth="1"/>
    <col min="12811" max="12811" width="15.7109375" style="1258" customWidth="1"/>
    <col min="12812" max="12812" width="13.7109375" style="1258" customWidth="1"/>
    <col min="12813" max="12814" width="9.28515625" style="1258" customWidth="1"/>
    <col min="12815" max="13056" width="9.28515625" style="1258"/>
    <col min="13057" max="13057" width="11.28515625" style="1258" customWidth="1"/>
    <col min="13058" max="13058" width="9.5703125" style="1258" customWidth="1"/>
    <col min="13059" max="13059" width="48.28515625" style="1258" customWidth="1"/>
    <col min="13060" max="13060" width="81.7109375" style="1258" customWidth="1"/>
    <col min="13061" max="13061" width="22.7109375" style="1258" customWidth="1"/>
    <col min="13062" max="13062" width="23.5703125" style="1258" customWidth="1"/>
    <col min="13063" max="13063" width="22.140625" style="1258" customWidth="1"/>
    <col min="13064" max="13064" width="23.28515625" style="1258" customWidth="1"/>
    <col min="13065" max="13065" width="22" style="1258" customWidth="1"/>
    <col min="13066" max="13066" width="23.28515625" style="1258" customWidth="1"/>
    <col min="13067" max="13067" width="15.7109375" style="1258" customWidth="1"/>
    <col min="13068" max="13068" width="13.7109375" style="1258" customWidth="1"/>
    <col min="13069" max="13070" width="9.28515625" style="1258" customWidth="1"/>
    <col min="13071" max="13312" width="9.28515625" style="1258"/>
    <col min="13313" max="13313" width="11.28515625" style="1258" customWidth="1"/>
    <col min="13314" max="13314" width="9.5703125" style="1258" customWidth="1"/>
    <col min="13315" max="13315" width="48.28515625" style="1258" customWidth="1"/>
    <col min="13316" max="13316" width="81.7109375" style="1258" customWidth="1"/>
    <col min="13317" max="13317" width="22.7109375" style="1258" customWidth="1"/>
    <col min="13318" max="13318" width="23.5703125" style="1258" customWidth="1"/>
    <col min="13319" max="13319" width="22.140625" style="1258" customWidth="1"/>
    <col min="13320" max="13320" width="23.28515625" style="1258" customWidth="1"/>
    <col min="13321" max="13321" width="22" style="1258" customWidth="1"/>
    <col min="13322" max="13322" width="23.28515625" style="1258" customWidth="1"/>
    <col min="13323" max="13323" width="15.7109375" style="1258" customWidth="1"/>
    <col min="13324" max="13324" width="13.7109375" style="1258" customWidth="1"/>
    <col min="13325" max="13326" width="9.28515625" style="1258" customWidth="1"/>
    <col min="13327" max="13568" width="9.28515625" style="1258"/>
    <col min="13569" max="13569" width="11.28515625" style="1258" customWidth="1"/>
    <col min="13570" max="13570" width="9.5703125" style="1258" customWidth="1"/>
    <col min="13571" max="13571" width="48.28515625" style="1258" customWidth="1"/>
    <col min="13572" max="13572" width="81.7109375" style="1258" customWidth="1"/>
    <col min="13573" max="13573" width="22.7109375" style="1258" customWidth="1"/>
    <col min="13574" max="13574" width="23.5703125" style="1258" customWidth="1"/>
    <col min="13575" max="13575" width="22.140625" style="1258" customWidth="1"/>
    <col min="13576" max="13576" width="23.28515625" style="1258" customWidth="1"/>
    <col min="13577" max="13577" width="22" style="1258" customWidth="1"/>
    <col min="13578" max="13578" width="23.28515625" style="1258" customWidth="1"/>
    <col min="13579" max="13579" width="15.7109375" style="1258" customWidth="1"/>
    <col min="13580" max="13580" width="13.7109375" style="1258" customWidth="1"/>
    <col min="13581" max="13582" width="9.28515625" style="1258" customWidth="1"/>
    <col min="13583" max="13824" width="9.28515625" style="1258"/>
    <col min="13825" max="13825" width="11.28515625" style="1258" customWidth="1"/>
    <col min="13826" max="13826" width="9.5703125" style="1258" customWidth="1"/>
    <col min="13827" max="13827" width="48.28515625" style="1258" customWidth="1"/>
    <col min="13828" max="13828" width="81.7109375" style="1258" customWidth="1"/>
    <col min="13829" max="13829" width="22.7109375" style="1258" customWidth="1"/>
    <col min="13830" max="13830" width="23.5703125" style="1258" customWidth="1"/>
    <col min="13831" max="13831" width="22.140625" style="1258" customWidth="1"/>
    <col min="13832" max="13832" width="23.28515625" style="1258" customWidth="1"/>
    <col min="13833" max="13833" width="22" style="1258" customWidth="1"/>
    <col min="13834" max="13834" width="23.28515625" style="1258" customWidth="1"/>
    <col min="13835" max="13835" width="15.7109375" style="1258" customWidth="1"/>
    <col min="13836" max="13836" width="13.7109375" style="1258" customWidth="1"/>
    <col min="13837" max="13838" width="9.28515625" style="1258" customWidth="1"/>
    <col min="13839" max="14080" width="9.28515625" style="1258"/>
    <col min="14081" max="14081" width="11.28515625" style="1258" customWidth="1"/>
    <col min="14082" max="14082" width="9.5703125" style="1258" customWidth="1"/>
    <col min="14083" max="14083" width="48.28515625" style="1258" customWidth="1"/>
    <col min="14084" max="14084" width="81.7109375" style="1258" customWidth="1"/>
    <col min="14085" max="14085" width="22.7109375" style="1258" customWidth="1"/>
    <col min="14086" max="14086" width="23.5703125" style="1258" customWidth="1"/>
    <col min="14087" max="14087" width="22.140625" style="1258" customWidth="1"/>
    <col min="14088" max="14088" width="23.28515625" style="1258" customWidth="1"/>
    <col min="14089" max="14089" width="22" style="1258" customWidth="1"/>
    <col min="14090" max="14090" width="23.28515625" style="1258" customWidth="1"/>
    <col min="14091" max="14091" width="15.7109375" style="1258" customWidth="1"/>
    <col min="14092" max="14092" width="13.7109375" style="1258" customWidth="1"/>
    <col min="14093" max="14094" width="9.28515625" style="1258" customWidth="1"/>
    <col min="14095" max="14336" width="9.28515625" style="1258"/>
    <col min="14337" max="14337" width="11.28515625" style="1258" customWidth="1"/>
    <col min="14338" max="14338" width="9.5703125" style="1258" customWidth="1"/>
    <col min="14339" max="14339" width="48.28515625" style="1258" customWidth="1"/>
    <col min="14340" max="14340" width="81.7109375" style="1258" customWidth="1"/>
    <col min="14341" max="14341" width="22.7109375" style="1258" customWidth="1"/>
    <col min="14342" max="14342" width="23.5703125" style="1258" customWidth="1"/>
    <col min="14343" max="14343" width="22.140625" style="1258" customWidth="1"/>
    <col min="14344" max="14344" width="23.28515625" style="1258" customWidth="1"/>
    <col min="14345" max="14345" width="22" style="1258" customWidth="1"/>
    <col min="14346" max="14346" width="23.28515625" style="1258" customWidth="1"/>
    <col min="14347" max="14347" width="15.7109375" style="1258" customWidth="1"/>
    <col min="14348" max="14348" width="13.7109375" style="1258" customWidth="1"/>
    <col min="14349" max="14350" width="9.28515625" style="1258" customWidth="1"/>
    <col min="14351" max="14592" width="9.28515625" style="1258"/>
    <col min="14593" max="14593" width="11.28515625" style="1258" customWidth="1"/>
    <col min="14594" max="14594" width="9.5703125" style="1258" customWidth="1"/>
    <col min="14595" max="14595" width="48.28515625" style="1258" customWidth="1"/>
    <col min="14596" max="14596" width="81.7109375" style="1258" customWidth="1"/>
    <col min="14597" max="14597" width="22.7109375" style="1258" customWidth="1"/>
    <col min="14598" max="14598" width="23.5703125" style="1258" customWidth="1"/>
    <col min="14599" max="14599" width="22.140625" style="1258" customWidth="1"/>
    <col min="14600" max="14600" width="23.28515625" style="1258" customWidth="1"/>
    <col min="14601" max="14601" width="22" style="1258" customWidth="1"/>
    <col min="14602" max="14602" width="23.28515625" style="1258" customWidth="1"/>
    <col min="14603" max="14603" width="15.7109375" style="1258" customWidth="1"/>
    <col min="14604" max="14604" width="13.7109375" style="1258" customWidth="1"/>
    <col min="14605" max="14606" width="9.28515625" style="1258" customWidth="1"/>
    <col min="14607" max="14848" width="9.28515625" style="1258"/>
    <col min="14849" max="14849" width="11.28515625" style="1258" customWidth="1"/>
    <col min="14850" max="14850" width="9.5703125" style="1258" customWidth="1"/>
    <col min="14851" max="14851" width="48.28515625" style="1258" customWidth="1"/>
    <col min="14852" max="14852" width="81.7109375" style="1258" customWidth="1"/>
    <col min="14853" max="14853" width="22.7109375" style="1258" customWidth="1"/>
    <col min="14854" max="14854" width="23.5703125" style="1258" customWidth="1"/>
    <col min="14855" max="14855" width="22.140625" style="1258" customWidth="1"/>
    <col min="14856" max="14856" width="23.28515625" style="1258" customWidth="1"/>
    <col min="14857" max="14857" width="22" style="1258" customWidth="1"/>
    <col min="14858" max="14858" width="23.28515625" style="1258" customWidth="1"/>
    <col min="14859" max="14859" width="15.7109375" style="1258" customWidth="1"/>
    <col min="14860" max="14860" width="13.7109375" style="1258" customWidth="1"/>
    <col min="14861" max="14862" width="9.28515625" style="1258" customWidth="1"/>
    <col min="14863" max="15104" width="9.28515625" style="1258"/>
    <col min="15105" max="15105" width="11.28515625" style="1258" customWidth="1"/>
    <col min="15106" max="15106" width="9.5703125" style="1258" customWidth="1"/>
    <col min="15107" max="15107" width="48.28515625" style="1258" customWidth="1"/>
    <col min="15108" max="15108" width="81.7109375" style="1258" customWidth="1"/>
    <col min="15109" max="15109" width="22.7109375" style="1258" customWidth="1"/>
    <col min="15110" max="15110" width="23.5703125" style="1258" customWidth="1"/>
    <col min="15111" max="15111" width="22.140625" style="1258" customWidth="1"/>
    <col min="15112" max="15112" width="23.28515625" style="1258" customWidth="1"/>
    <col min="15113" max="15113" width="22" style="1258" customWidth="1"/>
    <col min="15114" max="15114" width="23.28515625" style="1258" customWidth="1"/>
    <col min="15115" max="15115" width="15.7109375" style="1258" customWidth="1"/>
    <col min="15116" max="15116" width="13.7109375" style="1258" customWidth="1"/>
    <col min="15117" max="15118" width="9.28515625" style="1258" customWidth="1"/>
    <col min="15119" max="15360" width="9.28515625" style="1258"/>
    <col min="15361" max="15361" width="11.28515625" style="1258" customWidth="1"/>
    <col min="15362" max="15362" width="9.5703125" style="1258" customWidth="1"/>
    <col min="15363" max="15363" width="48.28515625" style="1258" customWidth="1"/>
    <col min="15364" max="15364" width="81.7109375" style="1258" customWidth="1"/>
    <col min="15365" max="15365" width="22.7109375" style="1258" customWidth="1"/>
    <col min="15366" max="15366" width="23.5703125" style="1258" customWidth="1"/>
    <col min="15367" max="15367" width="22.140625" style="1258" customWidth="1"/>
    <col min="15368" max="15368" width="23.28515625" style="1258" customWidth="1"/>
    <col min="15369" max="15369" width="22" style="1258" customWidth="1"/>
    <col min="15370" max="15370" width="23.28515625" style="1258" customWidth="1"/>
    <col min="15371" max="15371" width="15.7109375" style="1258" customWidth="1"/>
    <col min="15372" max="15372" width="13.7109375" style="1258" customWidth="1"/>
    <col min="15373" max="15374" width="9.28515625" style="1258" customWidth="1"/>
    <col min="15375" max="15616" width="9.28515625" style="1258"/>
    <col min="15617" max="15617" width="11.28515625" style="1258" customWidth="1"/>
    <col min="15618" max="15618" width="9.5703125" style="1258" customWidth="1"/>
    <col min="15619" max="15619" width="48.28515625" style="1258" customWidth="1"/>
    <col min="15620" max="15620" width="81.7109375" style="1258" customWidth="1"/>
    <col min="15621" max="15621" width="22.7109375" style="1258" customWidth="1"/>
    <col min="15622" max="15622" width="23.5703125" style="1258" customWidth="1"/>
    <col min="15623" max="15623" width="22.140625" style="1258" customWidth="1"/>
    <col min="15624" max="15624" width="23.28515625" style="1258" customWidth="1"/>
    <col min="15625" max="15625" width="22" style="1258" customWidth="1"/>
    <col min="15626" max="15626" width="23.28515625" style="1258" customWidth="1"/>
    <col min="15627" max="15627" width="15.7109375" style="1258" customWidth="1"/>
    <col min="15628" max="15628" width="13.7109375" style="1258" customWidth="1"/>
    <col min="15629" max="15630" width="9.28515625" style="1258" customWidth="1"/>
    <col min="15631" max="15872" width="9.28515625" style="1258"/>
    <col min="15873" max="15873" width="11.28515625" style="1258" customWidth="1"/>
    <col min="15874" max="15874" width="9.5703125" style="1258" customWidth="1"/>
    <col min="15875" max="15875" width="48.28515625" style="1258" customWidth="1"/>
    <col min="15876" max="15876" width="81.7109375" style="1258" customWidth="1"/>
    <col min="15877" max="15877" width="22.7109375" style="1258" customWidth="1"/>
    <col min="15878" max="15878" width="23.5703125" style="1258" customWidth="1"/>
    <col min="15879" max="15879" width="22.140625" style="1258" customWidth="1"/>
    <col min="15880" max="15880" width="23.28515625" style="1258" customWidth="1"/>
    <col min="15881" max="15881" width="22" style="1258" customWidth="1"/>
    <col min="15882" max="15882" width="23.28515625" style="1258" customWidth="1"/>
    <col min="15883" max="15883" width="15.7109375" style="1258" customWidth="1"/>
    <col min="15884" max="15884" width="13.7109375" style="1258" customWidth="1"/>
    <col min="15885" max="15886" width="9.28515625" style="1258" customWidth="1"/>
    <col min="15887" max="16128" width="9.28515625" style="1258"/>
    <col min="16129" max="16129" width="11.28515625" style="1258" customWidth="1"/>
    <col min="16130" max="16130" width="9.5703125" style="1258" customWidth="1"/>
    <col min="16131" max="16131" width="48.28515625" style="1258" customWidth="1"/>
    <col min="16132" max="16132" width="81.7109375" style="1258" customWidth="1"/>
    <col min="16133" max="16133" width="22.7109375" style="1258" customWidth="1"/>
    <col min="16134" max="16134" width="23.5703125" style="1258" customWidth="1"/>
    <col min="16135" max="16135" width="22.140625" style="1258" customWidth="1"/>
    <col min="16136" max="16136" width="23.28515625" style="1258" customWidth="1"/>
    <col min="16137" max="16137" width="22" style="1258" customWidth="1"/>
    <col min="16138" max="16138" width="23.28515625" style="1258" customWidth="1"/>
    <col min="16139" max="16139" width="15.7109375" style="1258" customWidth="1"/>
    <col min="16140" max="16140" width="13.7109375" style="1258" customWidth="1"/>
    <col min="16141" max="16142" width="9.28515625" style="1258" customWidth="1"/>
    <col min="16143" max="16384" width="9.28515625" style="1258"/>
  </cols>
  <sheetData>
    <row r="1" spans="1:12" ht="22.5" customHeight="1">
      <c r="A1" s="1249" t="s">
        <v>796</v>
      </c>
      <c r="B1" s="1250"/>
      <c r="C1" s="1251"/>
      <c r="D1" s="1252"/>
      <c r="E1" s="1253"/>
      <c r="F1" s="1253"/>
      <c r="G1" s="1254"/>
      <c r="H1" s="1255"/>
      <c r="I1" s="1255"/>
      <c r="J1" s="1254"/>
      <c r="K1" s="1256"/>
      <c r="L1" s="1257"/>
    </row>
    <row r="2" spans="1:12" ht="22.5" customHeight="1">
      <c r="A2" s="1655" t="s">
        <v>797</v>
      </c>
      <c r="B2" s="1656"/>
      <c r="C2" s="1656"/>
      <c r="D2" s="1656"/>
      <c r="E2" s="1656"/>
      <c r="F2" s="1656"/>
      <c r="G2" s="1657"/>
      <c r="H2" s="1657"/>
      <c r="I2" s="1657"/>
      <c r="J2" s="1657"/>
      <c r="K2" s="1657"/>
      <c r="L2" s="1657"/>
    </row>
    <row r="3" spans="1:12" ht="28.5" customHeight="1" thickBot="1">
      <c r="A3" s="1259"/>
      <c r="B3" s="1260"/>
      <c r="C3" s="1251"/>
      <c r="D3" s="1261"/>
      <c r="E3" s="1253"/>
      <c r="F3" s="1262"/>
      <c r="G3" s="1254"/>
      <c r="H3" s="1255"/>
      <c r="I3" s="1255"/>
      <c r="J3" s="1254"/>
      <c r="K3" s="1658" t="s">
        <v>2</v>
      </c>
      <c r="L3" s="1658"/>
    </row>
    <row r="4" spans="1:12" ht="18" customHeight="1">
      <c r="A4" s="1659" t="s">
        <v>798</v>
      </c>
      <c r="B4" s="1661" t="s">
        <v>799</v>
      </c>
      <c r="C4" s="1661"/>
      <c r="D4" s="1661" t="s">
        <v>800</v>
      </c>
      <c r="E4" s="1663" t="s">
        <v>801</v>
      </c>
      <c r="F4" s="1664"/>
      <c r="G4" s="1665" t="s">
        <v>802</v>
      </c>
      <c r="H4" s="1666"/>
      <c r="I4" s="1667" t="s">
        <v>229</v>
      </c>
      <c r="J4" s="1668"/>
      <c r="K4" s="1669" t="s">
        <v>433</v>
      </c>
      <c r="L4" s="1670"/>
    </row>
    <row r="5" spans="1:12" ht="63.75" customHeight="1">
      <c r="A5" s="1660"/>
      <c r="B5" s="1662"/>
      <c r="C5" s="1662"/>
      <c r="D5" s="1662"/>
      <c r="E5" s="1263" t="s">
        <v>803</v>
      </c>
      <c r="F5" s="1264" t="s">
        <v>804</v>
      </c>
      <c r="G5" s="1265" t="s">
        <v>803</v>
      </c>
      <c r="H5" s="1264" t="s">
        <v>804</v>
      </c>
      <c r="I5" s="1266" t="s">
        <v>803</v>
      </c>
      <c r="J5" s="1264" t="s">
        <v>804</v>
      </c>
      <c r="K5" s="1267" t="s">
        <v>805</v>
      </c>
      <c r="L5" s="1268" t="s">
        <v>806</v>
      </c>
    </row>
    <row r="6" spans="1:12" s="1280" customFormat="1" ht="17.25" customHeight="1" thickBot="1">
      <c r="A6" s="1269">
        <v>1</v>
      </c>
      <c r="B6" s="1270">
        <v>2</v>
      </c>
      <c r="C6" s="1271">
        <v>3</v>
      </c>
      <c r="D6" s="1272">
        <v>4</v>
      </c>
      <c r="E6" s="1273">
        <v>5</v>
      </c>
      <c r="F6" s="1274">
        <v>6</v>
      </c>
      <c r="G6" s="1275">
        <v>7</v>
      </c>
      <c r="H6" s="1276">
        <v>8</v>
      </c>
      <c r="I6" s="1277">
        <v>9</v>
      </c>
      <c r="J6" s="1278">
        <v>10</v>
      </c>
      <c r="K6" s="1273">
        <v>11</v>
      </c>
      <c r="L6" s="1279">
        <v>12</v>
      </c>
    </row>
    <row r="7" spans="1:12" s="1280" customFormat="1" ht="45" customHeight="1" thickBot="1">
      <c r="A7" s="1281" t="s">
        <v>807</v>
      </c>
      <c r="B7" s="1282" t="s">
        <v>390</v>
      </c>
      <c r="C7" s="1283" t="s">
        <v>391</v>
      </c>
      <c r="D7" s="1284" t="s">
        <v>766</v>
      </c>
      <c r="E7" s="1285">
        <v>524000</v>
      </c>
      <c r="F7" s="1285">
        <f>E7</f>
        <v>524000</v>
      </c>
      <c r="G7" s="1286"/>
      <c r="H7" s="1287"/>
      <c r="I7" s="1288">
        <v>0</v>
      </c>
      <c r="J7" s="1289">
        <f>I7</f>
        <v>0</v>
      </c>
      <c r="K7" s="1290">
        <v>0</v>
      </c>
      <c r="L7" s="1291">
        <v>0</v>
      </c>
    </row>
    <row r="8" spans="1:12" ht="45" customHeight="1">
      <c r="A8" s="1645">
        <v>16</v>
      </c>
      <c r="B8" s="1647">
        <v>750</v>
      </c>
      <c r="C8" s="1649" t="s">
        <v>83</v>
      </c>
      <c r="D8" s="1292" t="s">
        <v>766</v>
      </c>
      <c r="E8" s="1293">
        <v>3886000</v>
      </c>
      <c r="F8" s="1651">
        <f>SUM(E8:E9)</f>
        <v>12719000</v>
      </c>
      <c r="G8" s="1294"/>
      <c r="H8" s="1653"/>
      <c r="I8" s="1288">
        <v>0</v>
      </c>
      <c r="J8" s="1651">
        <f>SUM(I8:I9)</f>
        <v>3142731.88</v>
      </c>
      <c r="K8" s="1294">
        <v>0</v>
      </c>
      <c r="L8" s="1295">
        <v>0</v>
      </c>
    </row>
    <row r="9" spans="1:12" ht="45" customHeight="1" thickBot="1">
      <c r="A9" s="1646"/>
      <c r="B9" s="1648"/>
      <c r="C9" s="1650"/>
      <c r="D9" s="1296" t="s">
        <v>769</v>
      </c>
      <c r="E9" s="1297">
        <v>8833000</v>
      </c>
      <c r="F9" s="1652"/>
      <c r="G9" s="1298"/>
      <c r="H9" s="1654"/>
      <c r="I9" s="1299">
        <v>3142731.88</v>
      </c>
      <c r="J9" s="1652"/>
      <c r="K9" s="1300">
        <f t="shared" ref="K9:K23" si="0">I9/E9</f>
        <v>0.35579439375070754</v>
      </c>
      <c r="L9" s="1301">
        <v>0</v>
      </c>
    </row>
    <row r="10" spans="1:12" ht="45" customHeight="1" thickBot="1">
      <c r="A10" s="1302">
        <v>17</v>
      </c>
      <c r="B10" s="1303">
        <v>750</v>
      </c>
      <c r="C10" s="1304" t="s">
        <v>83</v>
      </c>
      <c r="D10" s="1305" t="s">
        <v>769</v>
      </c>
      <c r="E10" s="1306">
        <v>14209000</v>
      </c>
      <c r="F10" s="1306">
        <f>E10</f>
        <v>14209000</v>
      </c>
      <c r="G10" s="1307"/>
      <c r="H10" s="1307"/>
      <c r="I10" s="1308">
        <v>2762582.98</v>
      </c>
      <c r="J10" s="1308">
        <f>I10</f>
        <v>2762582.98</v>
      </c>
      <c r="K10" s="1309">
        <f t="shared" si="0"/>
        <v>0.19442487015272011</v>
      </c>
      <c r="L10" s="1310">
        <v>0</v>
      </c>
    </row>
    <row r="11" spans="1:12" ht="45" customHeight="1">
      <c r="A11" s="1645">
        <v>18</v>
      </c>
      <c r="B11" s="1311">
        <v>710</v>
      </c>
      <c r="C11" s="1292" t="s">
        <v>373</v>
      </c>
      <c r="D11" s="1292" t="s">
        <v>769</v>
      </c>
      <c r="E11" s="1293">
        <v>1180000</v>
      </c>
      <c r="F11" s="1651">
        <f>E11+E12</f>
        <v>2503000</v>
      </c>
      <c r="G11" s="1294"/>
      <c r="H11" s="1653"/>
      <c r="I11" s="1312">
        <v>91842.78</v>
      </c>
      <c r="J11" s="1676">
        <f>SUM(I11:I12)</f>
        <v>311821.82999999996</v>
      </c>
      <c r="K11" s="1313">
        <f t="shared" si="0"/>
        <v>7.7832864406779653E-2</v>
      </c>
      <c r="L11" s="1295">
        <v>0</v>
      </c>
    </row>
    <row r="12" spans="1:12" ht="45" customHeight="1" thickBot="1">
      <c r="A12" s="1646"/>
      <c r="B12" s="1314">
        <v>750</v>
      </c>
      <c r="C12" s="1296" t="s">
        <v>83</v>
      </c>
      <c r="D12" s="1296" t="s">
        <v>769</v>
      </c>
      <c r="E12" s="1297">
        <v>1323000</v>
      </c>
      <c r="F12" s="1652"/>
      <c r="G12" s="1298"/>
      <c r="H12" s="1654"/>
      <c r="I12" s="1299">
        <v>219979.05</v>
      </c>
      <c r="J12" s="1678"/>
      <c r="K12" s="1300">
        <f t="shared" si="0"/>
        <v>0.16627290249433105</v>
      </c>
      <c r="L12" s="1301">
        <v>0</v>
      </c>
    </row>
    <row r="13" spans="1:12" ht="45" customHeight="1">
      <c r="A13" s="1645">
        <v>19</v>
      </c>
      <c r="B13" s="1647">
        <v>750</v>
      </c>
      <c r="C13" s="1649" t="s">
        <v>83</v>
      </c>
      <c r="D13" s="1292" t="s">
        <v>766</v>
      </c>
      <c r="E13" s="1293">
        <v>8943000</v>
      </c>
      <c r="F13" s="1651">
        <f>SUM(E13:E15)</f>
        <v>28367000</v>
      </c>
      <c r="G13" s="1294"/>
      <c r="H13" s="1653"/>
      <c r="I13" s="1312">
        <v>43367.16</v>
      </c>
      <c r="J13" s="1651">
        <f>SUM(I13:I15)</f>
        <v>905579.77</v>
      </c>
      <c r="K13" s="1315">
        <f t="shared" si="0"/>
        <v>4.8492854746729286E-3</v>
      </c>
      <c r="L13" s="1295">
        <v>0</v>
      </c>
    </row>
    <row r="14" spans="1:12" ht="45" customHeight="1">
      <c r="A14" s="1671"/>
      <c r="B14" s="1672"/>
      <c r="C14" s="1673"/>
      <c r="D14" s="1316" t="s">
        <v>770</v>
      </c>
      <c r="E14" s="1317">
        <v>17420000</v>
      </c>
      <c r="F14" s="1674"/>
      <c r="G14" s="1318"/>
      <c r="H14" s="1675"/>
      <c r="I14" s="1319">
        <v>217569.22</v>
      </c>
      <c r="J14" s="1674"/>
      <c r="K14" s="1315">
        <f t="shared" si="0"/>
        <v>1.2489622273249139E-2</v>
      </c>
      <c r="L14" s="1320">
        <v>0</v>
      </c>
    </row>
    <row r="15" spans="1:12" ht="45" customHeight="1" thickBot="1">
      <c r="A15" s="1685"/>
      <c r="B15" s="1679"/>
      <c r="C15" s="1682"/>
      <c r="D15" s="1321" t="s">
        <v>769</v>
      </c>
      <c r="E15" s="1322">
        <v>2004000</v>
      </c>
      <c r="F15" s="1686"/>
      <c r="G15" s="1323"/>
      <c r="H15" s="1687"/>
      <c r="I15" s="1319">
        <v>644643.39</v>
      </c>
      <c r="J15" s="1686"/>
      <c r="K15" s="1315">
        <f t="shared" si="0"/>
        <v>0.3216783383233533</v>
      </c>
      <c r="L15" s="1324">
        <v>0</v>
      </c>
    </row>
    <row r="16" spans="1:12" s="1326" customFormat="1" ht="45" customHeight="1">
      <c r="A16" s="1645">
        <v>20</v>
      </c>
      <c r="B16" s="1647">
        <v>150</v>
      </c>
      <c r="C16" s="1649" t="s">
        <v>359</v>
      </c>
      <c r="D16" s="1292" t="s">
        <v>767</v>
      </c>
      <c r="E16" s="1293">
        <v>218454000</v>
      </c>
      <c r="F16" s="1651">
        <f>SUM(E16:E21)</f>
        <v>264095000</v>
      </c>
      <c r="G16" s="1294"/>
      <c r="H16" s="1653"/>
      <c r="I16" s="1312">
        <v>70134494.799999997</v>
      </c>
      <c r="J16" s="1676">
        <f>SUM(I16:I21)</f>
        <v>83912482.560000002</v>
      </c>
      <c r="K16" s="1325">
        <f t="shared" si="0"/>
        <v>0.32104925888287694</v>
      </c>
      <c r="L16" s="1295">
        <v>0</v>
      </c>
    </row>
    <row r="17" spans="1:13" s="1326" customFormat="1" ht="45" customHeight="1">
      <c r="A17" s="1671"/>
      <c r="B17" s="1672"/>
      <c r="C17" s="1673"/>
      <c r="D17" s="1316" t="s">
        <v>770</v>
      </c>
      <c r="E17" s="1317"/>
      <c r="F17" s="1674"/>
      <c r="G17" s="1318"/>
      <c r="H17" s="1675"/>
      <c r="I17" s="1319">
        <v>530187.92000000004</v>
      </c>
      <c r="J17" s="1677"/>
      <c r="K17" s="1318">
        <v>0</v>
      </c>
      <c r="L17" s="1320">
        <v>0</v>
      </c>
    </row>
    <row r="18" spans="1:13" ht="45" customHeight="1">
      <c r="A18" s="1671"/>
      <c r="B18" s="1327">
        <v>500</v>
      </c>
      <c r="C18" s="1316" t="s">
        <v>364</v>
      </c>
      <c r="D18" s="1316" t="s">
        <v>767</v>
      </c>
      <c r="E18" s="1317">
        <v>14780000</v>
      </c>
      <c r="F18" s="1674"/>
      <c r="G18" s="1318"/>
      <c r="H18" s="1675"/>
      <c r="I18" s="1319">
        <v>9287429.5199999996</v>
      </c>
      <c r="J18" s="1677"/>
      <c r="K18" s="1315">
        <f t="shared" si="0"/>
        <v>0.62837818132611634</v>
      </c>
      <c r="L18" s="1320">
        <v>0</v>
      </c>
    </row>
    <row r="19" spans="1:13" ht="45" customHeight="1">
      <c r="A19" s="1671"/>
      <c r="B19" s="1679">
        <v>750</v>
      </c>
      <c r="C19" s="1682" t="s">
        <v>83</v>
      </c>
      <c r="D19" s="1328" t="s">
        <v>766</v>
      </c>
      <c r="E19" s="1317"/>
      <c r="F19" s="1674"/>
      <c r="G19" s="1318"/>
      <c r="H19" s="1675"/>
      <c r="I19" s="1319">
        <v>1712603.84</v>
      </c>
      <c r="J19" s="1677"/>
      <c r="K19" s="1318">
        <v>0</v>
      </c>
      <c r="L19" s="1320">
        <v>0</v>
      </c>
    </row>
    <row r="20" spans="1:13" ht="45" customHeight="1">
      <c r="A20" s="1671"/>
      <c r="B20" s="1680"/>
      <c r="C20" s="1683"/>
      <c r="D20" s="1316" t="s">
        <v>767</v>
      </c>
      <c r="E20" s="1317">
        <v>10106000</v>
      </c>
      <c r="F20" s="1674"/>
      <c r="G20" s="1318"/>
      <c r="H20" s="1675"/>
      <c r="I20" s="1319">
        <v>1735649.1800000002</v>
      </c>
      <c r="J20" s="1677"/>
      <c r="K20" s="1315">
        <f t="shared" si="0"/>
        <v>0.17174442707302595</v>
      </c>
      <c r="L20" s="1320">
        <v>0</v>
      </c>
    </row>
    <row r="21" spans="1:13" ht="45" customHeight="1" thickBot="1">
      <c r="A21" s="1646"/>
      <c r="B21" s="1681"/>
      <c r="C21" s="1684"/>
      <c r="D21" s="1296" t="s">
        <v>770</v>
      </c>
      <c r="E21" s="1297">
        <v>20755000</v>
      </c>
      <c r="F21" s="1652"/>
      <c r="G21" s="1298"/>
      <c r="H21" s="1654"/>
      <c r="I21" s="1299">
        <v>512117.30000000005</v>
      </c>
      <c r="J21" s="1678"/>
      <c r="K21" s="1300">
        <f t="shared" si="0"/>
        <v>2.467440616718863E-2</v>
      </c>
      <c r="L21" s="1301">
        <v>0</v>
      </c>
    </row>
    <row r="22" spans="1:13" ht="45" customHeight="1">
      <c r="A22" s="1688">
        <v>21</v>
      </c>
      <c r="B22" s="1689">
        <v>600</v>
      </c>
      <c r="C22" s="1690" t="s">
        <v>368</v>
      </c>
      <c r="D22" s="1328" t="s">
        <v>766</v>
      </c>
      <c r="E22" s="1329">
        <v>356088000</v>
      </c>
      <c r="F22" s="1691">
        <f>SUM(E22:E27)</f>
        <v>364335000</v>
      </c>
      <c r="G22" s="1330"/>
      <c r="H22" s="1692"/>
      <c r="I22" s="1331">
        <v>120534790.28</v>
      </c>
      <c r="J22" s="1693">
        <f>SUM(I22:I27)</f>
        <v>124197495.58000001</v>
      </c>
      <c r="K22" s="1332">
        <f t="shared" si="0"/>
        <v>0.33849719810833279</v>
      </c>
      <c r="L22" s="1333">
        <v>0</v>
      </c>
    </row>
    <row r="23" spans="1:13" ht="45" customHeight="1">
      <c r="A23" s="1671"/>
      <c r="B23" s="1672"/>
      <c r="C23" s="1673"/>
      <c r="D23" s="1316" t="s">
        <v>770</v>
      </c>
      <c r="E23" s="1317">
        <v>64000</v>
      </c>
      <c r="F23" s="1674"/>
      <c r="G23" s="1318"/>
      <c r="H23" s="1675"/>
      <c r="I23" s="1319">
        <v>65696.97</v>
      </c>
      <c r="J23" s="1677"/>
      <c r="K23" s="1315">
        <f t="shared" si="0"/>
        <v>1.0265151562500001</v>
      </c>
      <c r="L23" s="1320">
        <v>0</v>
      </c>
    </row>
    <row r="24" spans="1:13" ht="45" customHeight="1">
      <c r="A24" s="1671"/>
      <c r="B24" s="1672"/>
      <c r="C24" s="1673"/>
      <c r="D24" s="1316" t="s">
        <v>769</v>
      </c>
      <c r="E24" s="1317">
        <v>1211000</v>
      </c>
      <c r="F24" s="1674"/>
      <c r="G24" s="1318"/>
      <c r="H24" s="1675"/>
      <c r="I24" s="1334">
        <v>372421.7</v>
      </c>
      <c r="J24" s="1677"/>
      <c r="K24" s="1315">
        <f>I24/E24</f>
        <v>0.30753236994219652</v>
      </c>
      <c r="L24" s="1320">
        <v>0</v>
      </c>
    </row>
    <row r="25" spans="1:13" ht="45" customHeight="1">
      <c r="A25" s="1671"/>
      <c r="B25" s="1672"/>
      <c r="C25" s="1673"/>
      <c r="D25" s="1316" t="s">
        <v>786</v>
      </c>
      <c r="E25" s="1317">
        <v>2364000</v>
      </c>
      <c r="F25" s="1674"/>
      <c r="G25" s="1318"/>
      <c r="H25" s="1675"/>
      <c r="I25" s="1334">
        <v>3083412.45</v>
      </c>
      <c r="J25" s="1677"/>
      <c r="K25" s="1315">
        <f>I25/E25</f>
        <v>1.3043199873096447</v>
      </c>
      <c r="L25" s="1320">
        <v>0</v>
      </c>
    </row>
    <row r="26" spans="1:13" ht="45" customHeight="1">
      <c r="A26" s="1671"/>
      <c r="B26" s="1672">
        <v>750</v>
      </c>
      <c r="C26" s="1673" t="s">
        <v>83</v>
      </c>
      <c r="D26" s="1316" t="s">
        <v>770</v>
      </c>
      <c r="E26" s="1317">
        <v>141000</v>
      </c>
      <c r="F26" s="1674"/>
      <c r="G26" s="1318"/>
      <c r="H26" s="1675"/>
      <c r="I26" s="1334">
        <v>127689.45000000001</v>
      </c>
      <c r="J26" s="1677"/>
      <c r="K26" s="1315">
        <f>I26/E26</f>
        <v>0.90559893617021281</v>
      </c>
      <c r="L26" s="1320">
        <v>0</v>
      </c>
    </row>
    <row r="27" spans="1:13" ht="45" customHeight="1" thickBot="1">
      <c r="A27" s="1685"/>
      <c r="B27" s="1679"/>
      <c r="C27" s="1682"/>
      <c r="D27" s="1321" t="s">
        <v>769</v>
      </c>
      <c r="E27" s="1322">
        <v>4467000</v>
      </c>
      <c r="F27" s="1686"/>
      <c r="G27" s="1323"/>
      <c r="H27" s="1687"/>
      <c r="I27" s="1334">
        <v>13484.73</v>
      </c>
      <c r="J27" s="1694"/>
      <c r="K27" s="1315">
        <f>I27/E27</f>
        <v>3.0187441235728675E-3</v>
      </c>
      <c r="L27" s="1324">
        <v>0</v>
      </c>
    </row>
    <row r="28" spans="1:13" ht="45" customHeight="1">
      <c r="A28" s="1695">
        <v>24</v>
      </c>
      <c r="B28" s="1647">
        <v>730</v>
      </c>
      <c r="C28" s="1649" t="s">
        <v>713</v>
      </c>
      <c r="D28" s="1292" t="s">
        <v>808</v>
      </c>
      <c r="E28" s="1293">
        <v>919000</v>
      </c>
      <c r="F28" s="1698">
        <f>SUM(E28:E40)</f>
        <v>378648000</v>
      </c>
      <c r="G28" s="1294"/>
      <c r="H28" s="1701"/>
      <c r="I28" s="1335">
        <v>0</v>
      </c>
      <c r="J28" s="1704">
        <f>SUM(I28:I40)</f>
        <v>100857389.91000001</v>
      </c>
      <c r="K28" s="1294">
        <v>0</v>
      </c>
      <c r="L28" s="1295">
        <v>0</v>
      </c>
    </row>
    <row r="29" spans="1:13" ht="45" customHeight="1">
      <c r="A29" s="1696"/>
      <c r="B29" s="1672"/>
      <c r="C29" s="1673"/>
      <c r="D29" s="1316" t="s">
        <v>809</v>
      </c>
      <c r="E29" s="1317">
        <v>29000</v>
      </c>
      <c r="F29" s="1699"/>
      <c r="G29" s="1318"/>
      <c r="H29" s="1702"/>
      <c r="I29" s="1336">
        <v>0</v>
      </c>
      <c r="J29" s="1705"/>
      <c r="K29" s="1318">
        <v>0</v>
      </c>
      <c r="L29" s="1320">
        <v>0</v>
      </c>
    </row>
    <row r="30" spans="1:13" ht="45" customHeight="1">
      <c r="A30" s="1696"/>
      <c r="B30" s="1672"/>
      <c r="C30" s="1673"/>
      <c r="D30" s="1316" t="s">
        <v>766</v>
      </c>
      <c r="E30" s="1317">
        <v>17567000</v>
      </c>
      <c r="F30" s="1699"/>
      <c r="G30" s="1318"/>
      <c r="H30" s="1702"/>
      <c r="I30" s="1337">
        <v>1979280.71</v>
      </c>
      <c r="J30" s="1705"/>
      <c r="K30" s="1315">
        <f>I30/E30</f>
        <v>0.11267038822792737</v>
      </c>
      <c r="L30" s="1320">
        <v>0</v>
      </c>
    </row>
    <row r="31" spans="1:13" ht="45" customHeight="1">
      <c r="A31" s="1696"/>
      <c r="B31" s="1672">
        <v>750</v>
      </c>
      <c r="C31" s="1673" t="s">
        <v>83</v>
      </c>
      <c r="D31" s="1316" t="s">
        <v>808</v>
      </c>
      <c r="E31" s="1317">
        <v>39000</v>
      </c>
      <c r="F31" s="1699"/>
      <c r="G31" s="1318"/>
      <c r="H31" s="1702"/>
      <c r="I31" s="1337">
        <v>76875.159999999989</v>
      </c>
      <c r="J31" s="1705"/>
      <c r="K31" s="1315">
        <f>I31/E31</f>
        <v>1.9711579487179485</v>
      </c>
      <c r="L31" s="1320">
        <v>0</v>
      </c>
    </row>
    <row r="32" spans="1:13" ht="45" customHeight="1">
      <c r="A32" s="1696"/>
      <c r="B32" s="1672"/>
      <c r="C32" s="1673"/>
      <c r="D32" s="1316" t="s">
        <v>809</v>
      </c>
      <c r="E32" s="1317">
        <v>40000</v>
      </c>
      <c r="F32" s="1699"/>
      <c r="G32" s="1318"/>
      <c r="H32" s="1702"/>
      <c r="I32" s="1337">
        <v>79534.19</v>
      </c>
      <c r="J32" s="1705"/>
      <c r="K32" s="1315">
        <f>I32/E32</f>
        <v>1.9883547500000001</v>
      </c>
      <c r="L32" s="1320">
        <v>0</v>
      </c>
      <c r="M32" s="1338"/>
    </row>
    <row r="33" spans="1:13" ht="45" customHeight="1">
      <c r="A33" s="1696"/>
      <c r="B33" s="1672">
        <v>801</v>
      </c>
      <c r="C33" s="1673" t="s">
        <v>115</v>
      </c>
      <c r="D33" s="1316" t="s">
        <v>808</v>
      </c>
      <c r="E33" s="1317">
        <v>229000</v>
      </c>
      <c r="F33" s="1699"/>
      <c r="G33" s="1318"/>
      <c r="H33" s="1702"/>
      <c r="I33" s="1336">
        <v>0</v>
      </c>
      <c r="J33" s="1705"/>
      <c r="K33" s="1318">
        <v>0</v>
      </c>
      <c r="L33" s="1320">
        <v>0</v>
      </c>
      <c r="M33" s="1338"/>
    </row>
    <row r="34" spans="1:13" ht="45" customHeight="1">
      <c r="A34" s="1696"/>
      <c r="B34" s="1672"/>
      <c r="C34" s="1673"/>
      <c r="D34" s="1316" t="s">
        <v>809</v>
      </c>
      <c r="E34" s="1317">
        <v>7000</v>
      </c>
      <c r="F34" s="1699"/>
      <c r="G34" s="1318"/>
      <c r="H34" s="1702"/>
      <c r="I34" s="1336">
        <v>0</v>
      </c>
      <c r="J34" s="1705"/>
      <c r="K34" s="1318">
        <v>0</v>
      </c>
      <c r="L34" s="1320">
        <v>0</v>
      </c>
    </row>
    <row r="35" spans="1:13" ht="45" customHeight="1">
      <c r="A35" s="1696"/>
      <c r="B35" s="1672"/>
      <c r="C35" s="1673"/>
      <c r="D35" s="1316" t="s">
        <v>766</v>
      </c>
      <c r="E35" s="1317">
        <v>89599000</v>
      </c>
      <c r="F35" s="1699"/>
      <c r="G35" s="1318"/>
      <c r="H35" s="1702"/>
      <c r="I35" s="1319">
        <v>12386111.450000001</v>
      </c>
      <c r="J35" s="1705"/>
      <c r="K35" s="1315">
        <f>I35/E35</f>
        <v>0.13823939385484213</v>
      </c>
      <c r="L35" s="1320">
        <v>0</v>
      </c>
    </row>
    <row r="36" spans="1:13" ht="45" customHeight="1">
      <c r="A36" s="1696"/>
      <c r="B36" s="1672"/>
      <c r="C36" s="1673"/>
      <c r="D36" s="1316" t="s">
        <v>769</v>
      </c>
      <c r="E36" s="1317">
        <v>581000</v>
      </c>
      <c r="F36" s="1699"/>
      <c r="G36" s="1318"/>
      <c r="H36" s="1702"/>
      <c r="I36" s="1319">
        <v>191051.95</v>
      </c>
      <c r="J36" s="1705"/>
      <c r="K36" s="1315">
        <f>I36/E36</f>
        <v>0.32883296041308091</v>
      </c>
      <c r="L36" s="1320">
        <v>0</v>
      </c>
    </row>
    <row r="37" spans="1:13" ht="45" customHeight="1">
      <c r="A37" s="1696"/>
      <c r="B37" s="1672">
        <v>921</v>
      </c>
      <c r="C37" s="1673" t="s">
        <v>586</v>
      </c>
      <c r="D37" s="1316" t="s">
        <v>808</v>
      </c>
      <c r="E37" s="1317">
        <v>16037000</v>
      </c>
      <c r="F37" s="1699"/>
      <c r="G37" s="1318"/>
      <c r="H37" s="1702"/>
      <c r="I37" s="1336">
        <v>0</v>
      </c>
      <c r="J37" s="1705"/>
      <c r="K37" s="1318">
        <v>0</v>
      </c>
      <c r="L37" s="1320">
        <v>0</v>
      </c>
    </row>
    <row r="38" spans="1:13" ht="45" customHeight="1">
      <c r="A38" s="1696"/>
      <c r="B38" s="1672"/>
      <c r="C38" s="1673"/>
      <c r="D38" s="1316" t="s">
        <v>809</v>
      </c>
      <c r="E38" s="1317">
        <v>329000</v>
      </c>
      <c r="F38" s="1699"/>
      <c r="G38" s="1318"/>
      <c r="H38" s="1702"/>
      <c r="I38" s="1336">
        <v>0</v>
      </c>
      <c r="J38" s="1705"/>
      <c r="K38" s="1318">
        <v>0</v>
      </c>
      <c r="L38" s="1320">
        <v>0</v>
      </c>
    </row>
    <row r="39" spans="1:13" ht="45" customHeight="1">
      <c r="A39" s="1696"/>
      <c r="B39" s="1672"/>
      <c r="C39" s="1673"/>
      <c r="D39" s="1316" t="s">
        <v>766</v>
      </c>
      <c r="E39" s="1317">
        <v>238233000</v>
      </c>
      <c r="F39" s="1699"/>
      <c r="G39" s="1318"/>
      <c r="H39" s="1702"/>
      <c r="I39" s="1319">
        <v>86029404.939999998</v>
      </c>
      <c r="J39" s="1705"/>
      <c r="K39" s="1315">
        <f>I39/E39</f>
        <v>0.36111455986366287</v>
      </c>
      <c r="L39" s="1320">
        <v>0</v>
      </c>
    </row>
    <row r="40" spans="1:13" ht="45" customHeight="1" thickBot="1">
      <c r="A40" s="1697"/>
      <c r="B40" s="1648"/>
      <c r="C40" s="1650"/>
      <c r="D40" s="1296" t="s">
        <v>770</v>
      </c>
      <c r="E40" s="1297">
        <v>15039000</v>
      </c>
      <c r="F40" s="1700"/>
      <c r="G40" s="1298"/>
      <c r="H40" s="1703"/>
      <c r="I40" s="1299">
        <v>115131.51000000001</v>
      </c>
      <c r="J40" s="1706"/>
      <c r="K40" s="1300">
        <f>I40/E40</f>
        <v>7.6555296229802519E-3</v>
      </c>
      <c r="L40" s="1301">
        <v>0</v>
      </c>
    </row>
    <row r="41" spans="1:13" ht="45" customHeight="1" thickBot="1">
      <c r="A41" s="1339">
        <v>27</v>
      </c>
      <c r="B41" s="1340">
        <v>750</v>
      </c>
      <c r="C41" s="1341" t="s">
        <v>83</v>
      </c>
      <c r="D41" s="1341" t="s">
        <v>770</v>
      </c>
      <c r="E41" s="1342">
        <v>1103820000</v>
      </c>
      <c r="F41" s="1343">
        <f>E41</f>
        <v>1103820000</v>
      </c>
      <c r="G41" s="1344"/>
      <c r="H41" s="1344"/>
      <c r="I41" s="1345">
        <v>75839302.969999999</v>
      </c>
      <c r="J41" s="1345">
        <f>I41</f>
        <v>75839302.969999999</v>
      </c>
      <c r="K41" s="1346">
        <f t="shared" ref="K41:K49" si="1">I41/E41</f>
        <v>6.8706222907720466E-2</v>
      </c>
      <c r="L41" s="1347">
        <v>0</v>
      </c>
    </row>
    <row r="42" spans="1:13" ht="45" customHeight="1">
      <c r="A42" s="1645">
        <v>28</v>
      </c>
      <c r="B42" s="1647">
        <v>730</v>
      </c>
      <c r="C42" s="1649" t="s">
        <v>713</v>
      </c>
      <c r="D42" s="1292" t="s">
        <v>767</v>
      </c>
      <c r="E42" s="1293">
        <v>2881427000</v>
      </c>
      <c r="F42" s="1651">
        <f>SUM(E42:E47)</f>
        <v>3809825000</v>
      </c>
      <c r="G42" s="1294"/>
      <c r="H42" s="1653"/>
      <c r="I42" s="1312">
        <v>452812632.20999998</v>
      </c>
      <c r="J42" s="1676">
        <f>SUM(I42:I47)</f>
        <v>565711357.50999999</v>
      </c>
      <c r="K42" s="1325">
        <f t="shared" si="1"/>
        <v>0.1571487433865234</v>
      </c>
      <c r="L42" s="1295">
        <v>0</v>
      </c>
    </row>
    <row r="43" spans="1:13" ht="45" customHeight="1">
      <c r="A43" s="1671"/>
      <c r="B43" s="1672"/>
      <c r="C43" s="1673"/>
      <c r="D43" s="1316" t="s">
        <v>770</v>
      </c>
      <c r="E43" s="1317">
        <v>5862000</v>
      </c>
      <c r="F43" s="1674"/>
      <c r="G43" s="1318"/>
      <c r="H43" s="1675"/>
      <c r="I43" s="1331">
        <v>1538265.63</v>
      </c>
      <c r="J43" s="1677"/>
      <c r="K43" s="1315">
        <f t="shared" si="1"/>
        <v>0.26241310644831112</v>
      </c>
      <c r="L43" s="1320">
        <v>0</v>
      </c>
    </row>
    <row r="44" spans="1:13" ht="45" customHeight="1">
      <c r="A44" s="1671"/>
      <c r="B44" s="1672"/>
      <c r="C44" s="1673"/>
      <c r="D44" s="1316" t="s">
        <v>769</v>
      </c>
      <c r="E44" s="1317">
        <v>918097000</v>
      </c>
      <c r="F44" s="1674"/>
      <c r="G44" s="1318"/>
      <c r="H44" s="1675"/>
      <c r="I44" s="1319">
        <v>110496371.96999998</v>
      </c>
      <c r="J44" s="1677"/>
      <c r="K44" s="1315">
        <f t="shared" si="1"/>
        <v>0.12035370115576022</v>
      </c>
      <c r="L44" s="1320">
        <v>0</v>
      </c>
    </row>
    <row r="45" spans="1:13" ht="45" customHeight="1">
      <c r="A45" s="1671"/>
      <c r="B45" s="1672">
        <v>750</v>
      </c>
      <c r="C45" s="1673" t="s">
        <v>83</v>
      </c>
      <c r="D45" s="1316" t="s">
        <v>767</v>
      </c>
      <c r="E45" s="1317">
        <v>1710000</v>
      </c>
      <c r="F45" s="1674"/>
      <c r="G45" s="1318"/>
      <c r="H45" s="1675"/>
      <c r="I45" s="1319">
        <v>317053.13999999996</v>
      </c>
      <c r="J45" s="1677"/>
      <c r="K45" s="1315">
        <f t="shared" si="1"/>
        <v>0.18541119298245612</v>
      </c>
      <c r="L45" s="1320">
        <v>0</v>
      </c>
    </row>
    <row r="46" spans="1:13" ht="45" customHeight="1">
      <c r="A46" s="1671"/>
      <c r="B46" s="1672"/>
      <c r="C46" s="1673"/>
      <c r="D46" s="1316" t="s">
        <v>770</v>
      </c>
      <c r="E46" s="1317">
        <v>710000</v>
      </c>
      <c r="F46" s="1674"/>
      <c r="G46" s="1318"/>
      <c r="H46" s="1675"/>
      <c r="I46" s="1319">
        <v>88258.58</v>
      </c>
      <c r="J46" s="1677"/>
      <c r="K46" s="1315">
        <f t="shared" si="1"/>
        <v>0.12430785915492958</v>
      </c>
      <c r="L46" s="1320">
        <v>0</v>
      </c>
    </row>
    <row r="47" spans="1:13" ht="45" customHeight="1" thickBot="1">
      <c r="A47" s="1646"/>
      <c r="B47" s="1648"/>
      <c r="C47" s="1650"/>
      <c r="D47" s="1296" t="s">
        <v>769</v>
      </c>
      <c r="E47" s="1297">
        <v>2019000</v>
      </c>
      <c r="F47" s="1652"/>
      <c r="G47" s="1298"/>
      <c r="H47" s="1654"/>
      <c r="I47" s="1299">
        <v>458775.98</v>
      </c>
      <c r="J47" s="1678"/>
      <c r="K47" s="1300">
        <f t="shared" si="1"/>
        <v>0.22722931154036652</v>
      </c>
      <c r="L47" s="1301">
        <v>0</v>
      </c>
    </row>
    <row r="48" spans="1:13" ht="45" customHeight="1">
      <c r="A48" s="1645">
        <v>30</v>
      </c>
      <c r="B48" s="1647">
        <v>801</v>
      </c>
      <c r="C48" s="1649" t="s">
        <v>115</v>
      </c>
      <c r="D48" s="1292" t="s">
        <v>770</v>
      </c>
      <c r="E48" s="1293">
        <v>1388000</v>
      </c>
      <c r="F48" s="1704">
        <f>SUM(E48:E49)</f>
        <v>122776000</v>
      </c>
      <c r="G48" s="1294"/>
      <c r="H48" s="1704">
        <f>SUM(G48:G49)</f>
        <v>0</v>
      </c>
      <c r="I48" s="1348">
        <v>23698.9</v>
      </c>
      <c r="J48" s="1704">
        <f>SUM(I48:I49)</f>
        <v>39634780.030000001</v>
      </c>
      <c r="K48" s="1349">
        <f t="shared" si="1"/>
        <v>1.707413544668588E-2</v>
      </c>
      <c r="L48" s="1295">
        <v>0</v>
      </c>
    </row>
    <row r="49" spans="1:12" ht="45" customHeight="1" thickBot="1">
      <c r="A49" s="1685"/>
      <c r="B49" s="1679"/>
      <c r="C49" s="1682"/>
      <c r="D49" s="1321" t="s">
        <v>769</v>
      </c>
      <c r="E49" s="1322">
        <v>121388000</v>
      </c>
      <c r="F49" s="1705"/>
      <c r="G49" s="1323"/>
      <c r="H49" s="1705"/>
      <c r="I49" s="1348">
        <v>39611081.130000003</v>
      </c>
      <c r="J49" s="1705"/>
      <c r="K49" s="1349">
        <f t="shared" si="1"/>
        <v>0.32631793200316345</v>
      </c>
      <c r="L49" s="1324">
        <v>0</v>
      </c>
    </row>
    <row r="50" spans="1:12" ht="45" customHeight="1">
      <c r="A50" s="1645">
        <v>31</v>
      </c>
      <c r="B50" s="1647">
        <v>750</v>
      </c>
      <c r="C50" s="1649" t="s">
        <v>83</v>
      </c>
      <c r="D50" s="1292" t="s">
        <v>809</v>
      </c>
      <c r="E50" s="1350">
        <v>1243000</v>
      </c>
      <c r="F50" s="1651">
        <f>SUM(E50:E71)</f>
        <v>943479000</v>
      </c>
      <c r="G50" s="1294"/>
      <c r="H50" s="1653"/>
      <c r="I50" s="1335">
        <v>0</v>
      </c>
      <c r="J50" s="1676">
        <f>SUM(I50:I71)</f>
        <v>41763584.299999997</v>
      </c>
      <c r="K50" s="1294">
        <v>0</v>
      </c>
      <c r="L50" s="1295">
        <v>0</v>
      </c>
    </row>
    <row r="51" spans="1:12" ht="45" customHeight="1">
      <c r="A51" s="1671"/>
      <c r="B51" s="1672"/>
      <c r="C51" s="1673"/>
      <c r="D51" s="1316" t="s">
        <v>770</v>
      </c>
      <c r="E51" s="1351">
        <v>564000</v>
      </c>
      <c r="F51" s="1674"/>
      <c r="G51" s="1318"/>
      <c r="H51" s="1675"/>
      <c r="I51" s="1319">
        <v>52548.600000000006</v>
      </c>
      <c r="J51" s="1677"/>
      <c r="K51" s="1315">
        <f>I51/E51</f>
        <v>9.3171276595744687E-2</v>
      </c>
      <c r="L51" s="1320">
        <v>0</v>
      </c>
    </row>
    <row r="52" spans="1:12" ht="45" customHeight="1">
      <c r="A52" s="1671"/>
      <c r="B52" s="1672"/>
      <c r="C52" s="1673"/>
      <c r="D52" s="1316" t="s">
        <v>769</v>
      </c>
      <c r="E52" s="1351">
        <v>2239000</v>
      </c>
      <c r="F52" s="1674"/>
      <c r="G52" s="1318"/>
      <c r="H52" s="1675"/>
      <c r="I52" s="1319">
        <v>17589.8</v>
      </c>
      <c r="J52" s="1677"/>
      <c r="K52" s="1315">
        <f>I52/E52</f>
        <v>7.8560964716391235E-3</v>
      </c>
      <c r="L52" s="1320">
        <v>0</v>
      </c>
    </row>
    <row r="53" spans="1:12" ht="45" customHeight="1">
      <c r="A53" s="1671"/>
      <c r="B53" s="1672">
        <v>853</v>
      </c>
      <c r="C53" s="1673" t="s">
        <v>583</v>
      </c>
      <c r="D53" s="1316" t="s">
        <v>766</v>
      </c>
      <c r="E53" s="1351">
        <v>6224000</v>
      </c>
      <c r="F53" s="1674"/>
      <c r="G53" s="1318"/>
      <c r="H53" s="1675"/>
      <c r="I53" s="1319">
        <v>9149.52</v>
      </c>
      <c r="J53" s="1677"/>
      <c r="K53" s="1315">
        <f>I53/E53</f>
        <v>1.4700385604113112E-3</v>
      </c>
      <c r="L53" s="1320">
        <v>0</v>
      </c>
    </row>
    <row r="54" spans="1:12" ht="45" customHeight="1">
      <c r="A54" s="1671"/>
      <c r="B54" s="1672"/>
      <c r="C54" s="1673"/>
      <c r="D54" s="1316" t="s">
        <v>770</v>
      </c>
      <c r="E54" s="1351">
        <v>9200000</v>
      </c>
      <c r="F54" s="1674"/>
      <c r="G54" s="1318"/>
      <c r="H54" s="1675"/>
      <c r="I54" s="1336">
        <v>0</v>
      </c>
      <c r="J54" s="1677"/>
      <c r="K54" s="1318">
        <v>0</v>
      </c>
      <c r="L54" s="1320">
        <v>0</v>
      </c>
    </row>
    <row r="55" spans="1:12" ht="45" customHeight="1">
      <c r="A55" s="1671"/>
      <c r="B55" s="1672"/>
      <c r="C55" s="1673"/>
      <c r="D55" s="1316" t="s">
        <v>769</v>
      </c>
      <c r="E55" s="1351">
        <v>549725000</v>
      </c>
      <c r="F55" s="1674"/>
      <c r="G55" s="1318"/>
      <c r="H55" s="1675"/>
      <c r="I55" s="1319">
        <v>41639694.689999998</v>
      </c>
      <c r="J55" s="1677"/>
      <c r="K55" s="1315">
        <f>I55/E55</f>
        <v>7.5746409004502246E-2</v>
      </c>
      <c r="L55" s="1320">
        <v>0</v>
      </c>
    </row>
    <row r="56" spans="1:12" ht="45" customHeight="1">
      <c r="A56" s="1671"/>
      <c r="B56" s="1672"/>
      <c r="C56" s="1673"/>
      <c r="D56" s="1316" t="s">
        <v>771</v>
      </c>
      <c r="E56" s="1351">
        <v>29341000</v>
      </c>
      <c r="F56" s="1674"/>
      <c r="G56" s="1318"/>
      <c r="H56" s="1675"/>
      <c r="I56" s="1336">
        <v>0</v>
      </c>
      <c r="J56" s="1677"/>
      <c r="K56" s="1318">
        <v>0</v>
      </c>
      <c r="L56" s="1320">
        <v>0</v>
      </c>
    </row>
    <row r="57" spans="1:12" ht="45" customHeight="1">
      <c r="A57" s="1671"/>
      <c r="B57" s="1672"/>
      <c r="C57" s="1673"/>
      <c r="D57" s="1316" t="s">
        <v>772</v>
      </c>
      <c r="E57" s="1351">
        <v>27590000</v>
      </c>
      <c r="F57" s="1674"/>
      <c r="G57" s="1318"/>
      <c r="H57" s="1675"/>
      <c r="I57" s="1336">
        <v>0</v>
      </c>
      <c r="J57" s="1677"/>
      <c r="K57" s="1318">
        <v>0</v>
      </c>
      <c r="L57" s="1320">
        <v>0</v>
      </c>
    </row>
    <row r="58" spans="1:12" ht="45" customHeight="1">
      <c r="A58" s="1671"/>
      <c r="B58" s="1672"/>
      <c r="C58" s="1673"/>
      <c r="D58" s="1316" t="s">
        <v>773</v>
      </c>
      <c r="E58" s="1351">
        <v>25324000</v>
      </c>
      <c r="F58" s="1674"/>
      <c r="G58" s="1318"/>
      <c r="H58" s="1675"/>
      <c r="I58" s="1319">
        <v>44601.689999999995</v>
      </c>
      <c r="J58" s="1677"/>
      <c r="K58" s="1315">
        <f>I58/E58</f>
        <v>1.761241904912336E-3</v>
      </c>
      <c r="L58" s="1320">
        <v>0</v>
      </c>
    </row>
    <row r="59" spans="1:12" ht="45" customHeight="1">
      <c r="A59" s="1671"/>
      <c r="B59" s="1672"/>
      <c r="C59" s="1673"/>
      <c r="D59" s="1316" t="s">
        <v>810</v>
      </c>
      <c r="E59" s="1351">
        <v>10280000</v>
      </c>
      <c r="F59" s="1674"/>
      <c r="G59" s="1318"/>
      <c r="H59" s="1675"/>
      <c r="I59" s="1336">
        <v>0</v>
      </c>
      <c r="J59" s="1677"/>
      <c r="K59" s="1318">
        <v>0</v>
      </c>
      <c r="L59" s="1320">
        <v>0</v>
      </c>
    </row>
    <row r="60" spans="1:12" ht="45" customHeight="1">
      <c r="A60" s="1671"/>
      <c r="B60" s="1672"/>
      <c r="C60" s="1673"/>
      <c r="D60" s="1316" t="s">
        <v>775</v>
      </c>
      <c r="E60" s="1351">
        <v>26386000</v>
      </c>
      <c r="F60" s="1674"/>
      <c r="G60" s="1318"/>
      <c r="H60" s="1675"/>
      <c r="I60" s="1336">
        <v>0</v>
      </c>
      <c r="J60" s="1677"/>
      <c r="K60" s="1318">
        <v>0</v>
      </c>
      <c r="L60" s="1320">
        <v>0</v>
      </c>
    </row>
    <row r="61" spans="1:12" ht="45" customHeight="1">
      <c r="A61" s="1671"/>
      <c r="B61" s="1672"/>
      <c r="C61" s="1673"/>
      <c r="D61" s="1316" t="s">
        <v>776</v>
      </c>
      <c r="E61" s="1351">
        <v>25676000</v>
      </c>
      <c r="F61" s="1674"/>
      <c r="G61" s="1318"/>
      <c r="H61" s="1675"/>
      <c r="I61" s="1336">
        <v>0</v>
      </c>
      <c r="J61" s="1677"/>
      <c r="K61" s="1318">
        <v>0</v>
      </c>
      <c r="L61" s="1320">
        <v>0</v>
      </c>
    </row>
    <row r="62" spans="1:12" ht="45" customHeight="1">
      <c r="A62" s="1671"/>
      <c r="B62" s="1672"/>
      <c r="C62" s="1673"/>
      <c r="D62" s="1316" t="s">
        <v>777</v>
      </c>
      <c r="E62" s="1351">
        <v>35348000</v>
      </c>
      <c r="F62" s="1674"/>
      <c r="G62" s="1318"/>
      <c r="H62" s="1675"/>
      <c r="I62" s="1336">
        <v>0</v>
      </c>
      <c r="J62" s="1677"/>
      <c r="K62" s="1318">
        <v>0</v>
      </c>
      <c r="L62" s="1320">
        <v>0</v>
      </c>
    </row>
    <row r="63" spans="1:12" ht="45" customHeight="1">
      <c r="A63" s="1671"/>
      <c r="B63" s="1672"/>
      <c r="C63" s="1673"/>
      <c r="D63" s="1316" t="s">
        <v>778</v>
      </c>
      <c r="E63" s="1351">
        <v>14164000</v>
      </c>
      <c r="F63" s="1674"/>
      <c r="G63" s="1318"/>
      <c r="H63" s="1675"/>
      <c r="I63" s="1336">
        <v>0</v>
      </c>
      <c r="J63" s="1677"/>
      <c r="K63" s="1318">
        <v>0</v>
      </c>
      <c r="L63" s="1320">
        <v>0</v>
      </c>
    </row>
    <row r="64" spans="1:12" ht="45" customHeight="1">
      <c r="A64" s="1671"/>
      <c r="B64" s="1672"/>
      <c r="C64" s="1673"/>
      <c r="D64" s="1316" t="s">
        <v>779</v>
      </c>
      <c r="E64" s="1351">
        <v>21171000</v>
      </c>
      <c r="F64" s="1674"/>
      <c r="G64" s="1318"/>
      <c r="H64" s="1675"/>
      <c r="I64" s="1336">
        <v>0</v>
      </c>
      <c r="J64" s="1677"/>
      <c r="K64" s="1318">
        <v>0</v>
      </c>
      <c r="L64" s="1320">
        <v>0</v>
      </c>
    </row>
    <row r="65" spans="1:12" ht="45" customHeight="1">
      <c r="A65" s="1671"/>
      <c r="B65" s="1672"/>
      <c r="C65" s="1673"/>
      <c r="D65" s="1316" t="s">
        <v>780</v>
      </c>
      <c r="E65" s="1351">
        <v>9573000</v>
      </c>
      <c r="F65" s="1674"/>
      <c r="G65" s="1318"/>
      <c r="H65" s="1675"/>
      <c r="I65" s="1336">
        <v>0</v>
      </c>
      <c r="J65" s="1677"/>
      <c r="K65" s="1318">
        <v>0</v>
      </c>
      <c r="L65" s="1320">
        <v>0</v>
      </c>
    </row>
    <row r="66" spans="1:12" ht="45" customHeight="1">
      <c r="A66" s="1671"/>
      <c r="B66" s="1672"/>
      <c r="C66" s="1673"/>
      <c r="D66" s="1316" t="s">
        <v>781</v>
      </c>
      <c r="E66" s="1351">
        <v>16335000</v>
      </c>
      <c r="F66" s="1674"/>
      <c r="G66" s="1318"/>
      <c r="H66" s="1675"/>
      <c r="I66" s="1336">
        <v>0</v>
      </c>
      <c r="J66" s="1677"/>
      <c r="K66" s="1336">
        <v>0</v>
      </c>
      <c r="L66" s="1352">
        <v>0</v>
      </c>
    </row>
    <row r="67" spans="1:12" ht="45" customHeight="1">
      <c r="A67" s="1671"/>
      <c r="B67" s="1672"/>
      <c r="C67" s="1673"/>
      <c r="D67" s="1316" t="s">
        <v>782</v>
      </c>
      <c r="E67" s="1351">
        <v>40979000</v>
      </c>
      <c r="F67" s="1674"/>
      <c r="G67" s="1318"/>
      <c r="H67" s="1675"/>
      <c r="I67" s="1336">
        <v>0</v>
      </c>
      <c r="J67" s="1677"/>
      <c r="K67" s="1336">
        <v>0</v>
      </c>
      <c r="L67" s="1352">
        <v>0</v>
      </c>
    </row>
    <row r="68" spans="1:12" ht="45" customHeight="1">
      <c r="A68" s="1671"/>
      <c r="B68" s="1672"/>
      <c r="C68" s="1673"/>
      <c r="D68" s="1316" t="s">
        <v>783</v>
      </c>
      <c r="E68" s="1351">
        <v>16403000</v>
      </c>
      <c r="F68" s="1674"/>
      <c r="G68" s="1318"/>
      <c r="H68" s="1675"/>
      <c r="I68" s="1336">
        <v>0</v>
      </c>
      <c r="J68" s="1677"/>
      <c r="K68" s="1336">
        <v>0</v>
      </c>
      <c r="L68" s="1352">
        <v>0</v>
      </c>
    </row>
    <row r="69" spans="1:12" ht="45" customHeight="1">
      <c r="A69" s="1671"/>
      <c r="B69" s="1672"/>
      <c r="C69" s="1673"/>
      <c r="D69" s="1316" t="s">
        <v>784</v>
      </c>
      <c r="E69" s="1351">
        <v>29713000</v>
      </c>
      <c r="F69" s="1674"/>
      <c r="G69" s="1318"/>
      <c r="H69" s="1675"/>
      <c r="I69" s="1336">
        <v>0</v>
      </c>
      <c r="J69" s="1677"/>
      <c r="K69" s="1336">
        <v>0</v>
      </c>
      <c r="L69" s="1352">
        <v>0</v>
      </c>
    </row>
    <row r="70" spans="1:12" ht="45" customHeight="1">
      <c r="A70" s="1671"/>
      <c r="B70" s="1672"/>
      <c r="C70" s="1673"/>
      <c r="D70" s="1316" t="s">
        <v>785</v>
      </c>
      <c r="E70" s="1351">
        <v>24000000</v>
      </c>
      <c r="F70" s="1674"/>
      <c r="G70" s="1318"/>
      <c r="H70" s="1675"/>
      <c r="I70" s="1336">
        <v>0</v>
      </c>
      <c r="J70" s="1677"/>
      <c r="K70" s="1336">
        <v>0</v>
      </c>
      <c r="L70" s="1352">
        <v>0</v>
      </c>
    </row>
    <row r="71" spans="1:12" ht="45" customHeight="1" thickBot="1">
      <c r="A71" s="1685"/>
      <c r="B71" s="1679"/>
      <c r="C71" s="1682"/>
      <c r="D71" s="1321" t="s">
        <v>786</v>
      </c>
      <c r="E71" s="1353">
        <v>22001000</v>
      </c>
      <c r="F71" s="1686"/>
      <c r="G71" s="1323"/>
      <c r="H71" s="1687"/>
      <c r="I71" s="1354">
        <v>0</v>
      </c>
      <c r="J71" s="1694"/>
      <c r="K71" s="1323">
        <v>0</v>
      </c>
      <c r="L71" s="1324">
        <v>0</v>
      </c>
    </row>
    <row r="72" spans="1:12" ht="45" customHeight="1">
      <c r="A72" s="1695">
        <v>32</v>
      </c>
      <c r="B72" s="1355" t="s">
        <v>350</v>
      </c>
      <c r="C72" s="1292" t="s">
        <v>351</v>
      </c>
      <c r="D72" s="1292" t="s">
        <v>766</v>
      </c>
      <c r="E72" s="1350">
        <v>720000</v>
      </c>
      <c r="F72" s="1651">
        <f>SUM(E72:E86)</f>
        <v>28042000</v>
      </c>
      <c r="G72" s="1294"/>
      <c r="H72" s="1653"/>
      <c r="I72" s="1335">
        <v>0</v>
      </c>
      <c r="J72" s="1676">
        <f>SUM(I72:I86)</f>
        <v>938613.1</v>
      </c>
      <c r="K72" s="1294">
        <v>0</v>
      </c>
      <c r="L72" s="1295">
        <v>0</v>
      </c>
    </row>
    <row r="73" spans="1:12" ht="45" customHeight="1">
      <c r="A73" s="1696"/>
      <c r="B73" s="1679">
        <v>801</v>
      </c>
      <c r="C73" s="1682" t="s">
        <v>115</v>
      </c>
      <c r="D73" s="1316" t="s">
        <v>766</v>
      </c>
      <c r="E73" s="1351">
        <v>10921000</v>
      </c>
      <c r="F73" s="1674"/>
      <c r="G73" s="1318"/>
      <c r="H73" s="1675"/>
      <c r="I73" s="1336">
        <v>0</v>
      </c>
      <c r="J73" s="1677"/>
      <c r="K73" s="1318">
        <v>0</v>
      </c>
      <c r="L73" s="1320">
        <v>0</v>
      </c>
    </row>
    <row r="74" spans="1:12" ht="45" customHeight="1">
      <c r="A74" s="1696"/>
      <c r="B74" s="1680"/>
      <c r="C74" s="1683"/>
      <c r="D74" s="1316" t="s">
        <v>769</v>
      </c>
      <c r="E74" s="1351">
        <v>3866000</v>
      </c>
      <c r="F74" s="1674"/>
      <c r="G74" s="1318"/>
      <c r="H74" s="1675"/>
      <c r="I74" s="1319">
        <v>57109.179999999993</v>
      </c>
      <c r="J74" s="1677"/>
      <c r="K74" s="1315">
        <f>I74/E74</f>
        <v>1.4772162441800308E-2</v>
      </c>
      <c r="L74" s="1320">
        <v>0</v>
      </c>
    </row>
    <row r="75" spans="1:12" ht="45" customHeight="1">
      <c r="A75" s="1696"/>
      <c r="B75" s="1680"/>
      <c r="C75" s="1683"/>
      <c r="D75" s="1316" t="s">
        <v>773</v>
      </c>
      <c r="E75" s="1351">
        <v>529000</v>
      </c>
      <c r="F75" s="1674"/>
      <c r="G75" s="1318"/>
      <c r="H75" s="1675"/>
      <c r="I75" s="1319">
        <v>9300</v>
      </c>
      <c r="J75" s="1677"/>
      <c r="K75" s="1315">
        <f>I75/E75</f>
        <v>1.7580340264650284E-2</v>
      </c>
      <c r="L75" s="1320">
        <v>0</v>
      </c>
    </row>
    <row r="76" spans="1:12" ht="45" customHeight="1">
      <c r="A76" s="1696"/>
      <c r="B76" s="1680"/>
      <c r="C76" s="1683"/>
      <c r="D76" s="1356" t="s">
        <v>810</v>
      </c>
      <c r="E76" s="1351">
        <v>364000</v>
      </c>
      <c r="F76" s="1674"/>
      <c r="G76" s="1318"/>
      <c r="H76" s="1675"/>
      <c r="I76" s="1319">
        <v>30504.23</v>
      </c>
      <c r="J76" s="1677"/>
      <c r="K76" s="1315">
        <f>I76/E76</f>
        <v>8.3802829670329676E-2</v>
      </c>
      <c r="L76" s="1320">
        <v>0</v>
      </c>
    </row>
    <row r="77" spans="1:12" ht="45" customHeight="1">
      <c r="A77" s="1696"/>
      <c r="B77" s="1680"/>
      <c r="C77" s="1683"/>
      <c r="D77" s="1316" t="s">
        <v>775</v>
      </c>
      <c r="E77" s="1351">
        <v>3752000</v>
      </c>
      <c r="F77" s="1674"/>
      <c r="G77" s="1318"/>
      <c r="H77" s="1675"/>
      <c r="I77" s="1319">
        <v>375568.81000000006</v>
      </c>
      <c r="J77" s="1677"/>
      <c r="K77" s="1315">
        <f>I77/E77</f>
        <v>0.10009829690831558</v>
      </c>
      <c r="L77" s="1320">
        <v>0</v>
      </c>
    </row>
    <row r="78" spans="1:12" ht="45" customHeight="1">
      <c r="A78" s="1696"/>
      <c r="B78" s="1680"/>
      <c r="C78" s="1683"/>
      <c r="D78" s="1316" t="s">
        <v>776</v>
      </c>
      <c r="E78" s="1351">
        <v>574000</v>
      </c>
      <c r="F78" s="1674"/>
      <c r="G78" s="1318"/>
      <c r="H78" s="1675"/>
      <c r="I78" s="1319">
        <v>54000</v>
      </c>
      <c r="J78" s="1677"/>
      <c r="K78" s="1315">
        <f>I78/E78</f>
        <v>9.4076655052264813E-2</v>
      </c>
      <c r="L78" s="1320">
        <v>0</v>
      </c>
    </row>
    <row r="79" spans="1:12" ht="45" customHeight="1">
      <c r="A79" s="1696"/>
      <c r="B79" s="1680"/>
      <c r="C79" s="1683"/>
      <c r="D79" s="1316" t="s">
        <v>777</v>
      </c>
      <c r="E79" s="1351">
        <v>574000</v>
      </c>
      <c r="F79" s="1674"/>
      <c r="G79" s="1318"/>
      <c r="H79" s="1675"/>
      <c r="I79" s="1336">
        <v>0</v>
      </c>
      <c r="J79" s="1677"/>
      <c r="K79" s="1318">
        <v>0</v>
      </c>
      <c r="L79" s="1320">
        <v>0</v>
      </c>
    </row>
    <row r="80" spans="1:12" ht="45" customHeight="1">
      <c r="A80" s="1696"/>
      <c r="B80" s="1680"/>
      <c r="C80" s="1683"/>
      <c r="D80" s="1316" t="s">
        <v>779</v>
      </c>
      <c r="E80" s="1351">
        <v>510000</v>
      </c>
      <c r="F80" s="1674"/>
      <c r="G80" s="1318"/>
      <c r="H80" s="1675"/>
      <c r="I80" s="1336">
        <v>0</v>
      </c>
      <c r="J80" s="1677"/>
      <c r="K80" s="1318">
        <v>0</v>
      </c>
      <c r="L80" s="1320">
        <v>0</v>
      </c>
    </row>
    <row r="81" spans="1:13" ht="45" customHeight="1">
      <c r="A81" s="1696"/>
      <c r="B81" s="1680"/>
      <c r="C81" s="1683"/>
      <c r="D81" s="1316" t="s">
        <v>780</v>
      </c>
      <c r="E81" s="1351">
        <v>1967000</v>
      </c>
      <c r="F81" s="1674"/>
      <c r="G81" s="1318"/>
      <c r="H81" s="1675"/>
      <c r="I81" s="1319">
        <v>38158.119999999995</v>
      </c>
      <c r="J81" s="1677"/>
      <c r="K81" s="1315">
        <f>I81/E81</f>
        <v>1.9399145907473308E-2</v>
      </c>
      <c r="L81" s="1320">
        <v>0</v>
      </c>
    </row>
    <row r="82" spans="1:13" ht="45" customHeight="1">
      <c r="A82" s="1696"/>
      <c r="B82" s="1680"/>
      <c r="C82" s="1683"/>
      <c r="D82" s="1316" t="s">
        <v>782</v>
      </c>
      <c r="E82" s="1351">
        <v>2360000</v>
      </c>
      <c r="F82" s="1674"/>
      <c r="G82" s="1318"/>
      <c r="H82" s="1675"/>
      <c r="I82" s="1319">
        <v>280569.04000000004</v>
      </c>
      <c r="J82" s="1677"/>
      <c r="K82" s="1315">
        <f>I82/E82</f>
        <v>0.11888518644067798</v>
      </c>
      <c r="L82" s="1320">
        <v>0</v>
      </c>
    </row>
    <row r="83" spans="1:13" ht="45" customHeight="1">
      <c r="A83" s="1696"/>
      <c r="B83" s="1680"/>
      <c r="C83" s="1683"/>
      <c r="D83" s="1316" t="s">
        <v>783</v>
      </c>
      <c r="E83" s="1351">
        <v>50000</v>
      </c>
      <c r="F83" s="1674"/>
      <c r="G83" s="1318"/>
      <c r="H83" s="1675"/>
      <c r="I83" s="1319">
        <v>6151.2199999999993</v>
      </c>
      <c r="J83" s="1677"/>
      <c r="K83" s="1315">
        <f>I83/E83</f>
        <v>0.12302439999999999</v>
      </c>
      <c r="L83" s="1320">
        <v>0</v>
      </c>
    </row>
    <row r="84" spans="1:13" ht="45" customHeight="1">
      <c r="A84" s="1696"/>
      <c r="B84" s="1680"/>
      <c r="C84" s="1683"/>
      <c r="D84" s="1316" t="s">
        <v>784</v>
      </c>
      <c r="E84" s="1351">
        <v>720000</v>
      </c>
      <c r="F84" s="1674"/>
      <c r="G84" s="1318"/>
      <c r="H84" s="1675"/>
      <c r="I84" s="1319">
        <v>87252.5</v>
      </c>
      <c r="J84" s="1677"/>
      <c r="K84" s="1315">
        <f>I84/E84</f>
        <v>0.12118402777777777</v>
      </c>
      <c r="L84" s="1320">
        <v>0</v>
      </c>
    </row>
    <row r="85" spans="1:13" ht="45" customHeight="1">
      <c r="A85" s="1696"/>
      <c r="B85" s="1680"/>
      <c r="C85" s="1683"/>
      <c r="D85" s="1316" t="s">
        <v>785</v>
      </c>
      <c r="E85" s="1351">
        <v>306000</v>
      </c>
      <c r="F85" s="1674"/>
      <c r="G85" s="1318"/>
      <c r="H85" s="1675"/>
      <c r="I85" s="1336">
        <v>0</v>
      </c>
      <c r="J85" s="1677"/>
      <c r="K85" s="1318">
        <v>0</v>
      </c>
      <c r="L85" s="1320">
        <v>0</v>
      </c>
    </row>
    <row r="86" spans="1:13" ht="45" customHeight="1" thickBot="1">
      <c r="A86" s="1697"/>
      <c r="B86" s="1681"/>
      <c r="C86" s="1684"/>
      <c r="D86" s="1321" t="s">
        <v>786</v>
      </c>
      <c r="E86" s="1353">
        <v>829000</v>
      </c>
      <c r="F86" s="1686"/>
      <c r="G86" s="1323"/>
      <c r="H86" s="1687"/>
      <c r="I86" s="1357">
        <v>0</v>
      </c>
      <c r="J86" s="1694"/>
      <c r="K86" s="1298">
        <v>0</v>
      </c>
      <c r="L86" s="1324">
        <v>0</v>
      </c>
    </row>
    <row r="87" spans="1:13" ht="45" customHeight="1" thickBot="1">
      <c r="A87" s="1358">
        <v>33</v>
      </c>
      <c r="B87" s="1303" t="s">
        <v>350</v>
      </c>
      <c r="C87" s="1304" t="s">
        <v>351</v>
      </c>
      <c r="D87" s="1359" t="s">
        <v>811</v>
      </c>
      <c r="E87" s="1306">
        <v>12536053000</v>
      </c>
      <c r="F87" s="1306">
        <f>E87</f>
        <v>12536053000</v>
      </c>
      <c r="G87" s="1307"/>
      <c r="H87" s="1307"/>
      <c r="I87" s="1308">
        <v>5715682533.79</v>
      </c>
      <c r="J87" s="1360">
        <f>I87</f>
        <v>5715682533.79</v>
      </c>
      <c r="K87" s="1309">
        <f>I87/E87</f>
        <v>0.45593956357635057</v>
      </c>
      <c r="L87" s="1310">
        <v>0</v>
      </c>
    </row>
    <row r="88" spans="1:13" ht="45" customHeight="1">
      <c r="A88" s="1716" t="s">
        <v>864</v>
      </c>
      <c r="B88" s="1689">
        <v>150</v>
      </c>
      <c r="C88" s="1690" t="s">
        <v>359</v>
      </c>
      <c r="D88" s="1328" t="s">
        <v>808</v>
      </c>
      <c r="E88" s="1361">
        <v>112000</v>
      </c>
      <c r="F88" s="1698">
        <f>SUM(E88:E118)</f>
        <v>17633684000</v>
      </c>
      <c r="G88" s="1330"/>
      <c r="H88" s="1692"/>
      <c r="I88" s="1319">
        <v>87797.05</v>
      </c>
      <c r="J88" s="1693">
        <f>SUM(I88:I118)</f>
        <v>4837504137.5999994</v>
      </c>
      <c r="K88" s="1315">
        <f t="shared" ref="K88:K148" si="2">I88/E88</f>
        <v>0.78390223214285715</v>
      </c>
      <c r="L88" s="1333">
        <v>0</v>
      </c>
    </row>
    <row r="89" spans="1:13" ht="45" customHeight="1">
      <c r="A89" s="1717"/>
      <c r="B89" s="1672"/>
      <c r="C89" s="1673"/>
      <c r="D89" s="1356" t="s">
        <v>809</v>
      </c>
      <c r="E89" s="1351">
        <v>19444000</v>
      </c>
      <c r="F89" s="1699"/>
      <c r="G89" s="1318"/>
      <c r="H89" s="1675"/>
      <c r="I89" s="1319">
        <v>90837.22</v>
      </c>
      <c r="J89" s="1677"/>
      <c r="K89" s="1315">
        <f t="shared" si="2"/>
        <v>4.6717352396626211E-3</v>
      </c>
      <c r="L89" s="1320">
        <v>0</v>
      </c>
    </row>
    <row r="90" spans="1:13" ht="45" customHeight="1">
      <c r="A90" s="1717"/>
      <c r="B90" s="1672"/>
      <c r="C90" s="1673"/>
      <c r="D90" s="1316" t="s">
        <v>767</v>
      </c>
      <c r="E90" s="1351">
        <v>1279000000</v>
      </c>
      <c r="F90" s="1699"/>
      <c r="G90" s="1318"/>
      <c r="H90" s="1675"/>
      <c r="I90" s="1319">
        <v>324196429.74000001</v>
      </c>
      <c r="J90" s="1677"/>
      <c r="K90" s="1315">
        <f t="shared" si="2"/>
        <v>0.25347648924159499</v>
      </c>
      <c r="L90" s="1320">
        <v>0</v>
      </c>
    </row>
    <row r="91" spans="1:13" ht="45" customHeight="1">
      <c r="A91" s="1717"/>
      <c r="B91" s="1672"/>
      <c r="C91" s="1673"/>
      <c r="D91" s="1356" t="s">
        <v>812</v>
      </c>
      <c r="E91" s="1351">
        <v>539250000</v>
      </c>
      <c r="F91" s="1699"/>
      <c r="G91" s="1318"/>
      <c r="H91" s="1675"/>
      <c r="I91" s="1319">
        <v>154685523.05000001</v>
      </c>
      <c r="J91" s="1677"/>
      <c r="K91" s="1315">
        <f t="shared" si="2"/>
        <v>0.28685307936949467</v>
      </c>
      <c r="L91" s="1320">
        <v>0</v>
      </c>
    </row>
    <row r="92" spans="1:13" ht="45" customHeight="1">
      <c r="A92" s="1717"/>
      <c r="B92" s="1672"/>
      <c r="C92" s="1673"/>
      <c r="D92" s="1316" t="s">
        <v>769</v>
      </c>
      <c r="E92" s="1351">
        <v>78139000</v>
      </c>
      <c r="F92" s="1699"/>
      <c r="G92" s="1318"/>
      <c r="H92" s="1675"/>
      <c r="I92" s="1319">
        <v>14834273.35</v>
      </c>
      <c r="J92" s="1677"/>
      <c r="K92" s="1315">
        <f t="shared" si="2"/>
        <v>0.18984467871357452</v>
      </c>
      <c r="L92" s="1320">
        <v>0</v>
      </c>
    </row>
    <row r="93" spans="1:13" ht="45" customHeight="1">
      <c r="A93" s="1717"/>
      <c r="B93" s="1327">
        <v>500</v>
      </c>
      <c r="C93" s="1316" t="s">
        <v>364</v>
      </c>
      <c r="D93" s="1316" t="s">
        <v>767</v>
      </c>
      <c r="E93" s="1351">
        <v>18943000</v>
      </c>
      <c r="F93" s="1699"/>
      <c r="G93" s="1318"/>
      <c r="H93" s="1675"/>
      <c r="I93" s="1319">
        <v>3828674.74</v>
      </c>
      <c r="J93" s="1677"/>
      <c r="K93" s="1315">
        <f t="shared" si="2"/>
        <v>0.20211554347252284</v>
      </c>
      <c r="L93" s="1320">
        <v>0</v>
      </c>
    </row>
    <row r="94" spans="1:13" ht="45" customHeight="1">
      <c r="A94" s="1717"/>
      <c r="B94" s="1327">
        <v>730</v>
      </c>
      <c r="C94" s="1316" t="s">
        <v>713</v>
      </c>
      <c r="D94" s="1316" t="s">
        <v>769</v>
      </c>
      <c r="E94" s="1351">
        <v>1023000</v>
      </c>
      <c r="F94" s="1699"/>
      <c r="G94" s="1318"/>
      <c r="H94" s="1675"/>
      <c r="I94" s="1336">
        <v>0</v>
      </c>
      <c r="J94" s="1677"/>
      <c r="K94" s="1318">
        <v>0</v>
      </c>
      <c r="L94" s="1320">
        <v>0</v>
      </c>
      <c r="M94" s="1338"/>
    </row>
    <row r="95" spans="1:13" ht="45" customHeight="1">
      <c r="A95" s="1717"/>
      <c r="B95" s="1672">
        <v>750</v>
      </c>
      <c r="C95" s="1673" t="s">
        <v>83</v>
      </c>
      <c r="D95" s="1316" t="s">
        <v>808</v>
      </c>
      <c r="E95" s="1351">
        <v>32227000</v>
      </c>
      <c r="F95" s="1699"/>
      <c r="G95" s="1318"/>
      <c r="H95" s="1675"/>
      <c r="I95" s="1319">
        <v>9819933.370000001</v>
      </c>
      <c r="J95" s="1677"/>
      <c r="K95" s="1315">
        <f t="shared" si="2"/>
        <v>0.30471137152077454</v>
      </c>
      <c r="L95" s="1320">
        <v>0</v>
      </c>
    </row>
    <row r="96" spans="1:13" ht="45" customHeight="1">
      <c r="A96" s="1717"/>
      <c r="B96" s="1672"/>
      <c r="C96" s="1673"/>
      <c r="D96" s="1356" t="s">
        <v>809</v>
      </c>
      <c r="E96" s="1351">
        <v>60165000</v>
      </c>
      <c r="F96" s="1699"/>
      <c r="G96" s="1318"/>
      <c r="H96" s="1675"/>
      <c r="I96" s="1319">
        <v>154620.26999999999</v>
      </c>
      <c r="J96" s="1677"/>
      <c r="K96" s="1315">
        <f t="shared" si="2"/>
        <v>2.5699371727748691E-3</v>
      </c>
      <c r="L96" s="1320">
        <v>0</v>
      </c>
    </row>
    <row r="97" spans="1:12" ht="45" customHeight="1">
      <c r="A97" s="1717"/>
      <c r="B97" s="1672"/>
      <c r="C97" s="1673"/>
      <c r="D97" s="1316" t="s">
        <v>766</v>
      </c>
      <c r="E97" s="1351">
        <v>336000</v>
      </c>
      <c r="F97" s="1699"/>
      <c r="G97" s="1318"/>
      <c r="H97" s="1675"/>
      <c r="I97" s="1319">
        <v>84981.440000000002</v>
      </c>
      <c r="J97" s="1677"/>
      <c r="K97" s="1315">
        <f t="shared" si="2"/>
        <v>0.25292095238095241</v>
      </c>
      <c r="L97" s="1320">
        <v>0</v>
      </c>
    </row>
    <row r="98" spans="1:12" ht="45" customHeight="1">
      <c r="A98" s="1717"/>
      <c r="B98" s="1672"/>
      <c r="C98" s="1673"/>
      <c r="D98" s="1316" t="s">
        <v>769</v>
      </c>
      <c r="E98" s="1351">
        <v>76119000</v>
      </c>
      <c r="F98" s="1699"/>
      <c r="G98" s="1318"/>
      <c r="H98" s="1675"/>
      <c r="I98" s="1319">
        <v>10980987.869999999</v>
      </c>
      <c r="J98" s="1677"/>
      <c r="K98" s="1315">
        <f t="shared" si="2"/>
        <v>0.14426080045717887</v>
      </c>
      <c r="L98" s="1320">
        <v>0</v>
      </c>
    </row>
    <row r="99" spans="1:12" ht="45" customHeight="1">
      <c r="A99" s="1717"/>
      <c r="B99" s="1672">
        <v>758</v>
      </c>
      <c r="C99" s="1673" t="s">
        <v>401</v>
      </c>
      <c r="D99" s="1356" t="s">
        <v>771</v>
      </c>
      <c r="E99" s="1351">
        <v>1210954000</v>
      </c>
      <c r="F99" s="1699"/>
      <c r="G99" s="1318"/>
      <c r="H99" s="1675"/>
      <c r="I99" s="1319">
        <v>280250200.16000003</v>
      </c>
      <c r="J99" s="1677"/>
      <c r="K99" s="1315">
        <f t="shared" si="2"/>
        <v>0.23142926994749596</v>
      </c>
      <c r="L99" s="1320">
        <v>0</v>
      </c>
    </row>
    <row r="100" spans="1:12" ht="45" customHeight="1">
      <c r="A100" s="1717"/>
      <c r="B100" s="1672"/>
      <c r="C100" s="1673"/>
      <c r="D100" s="1356" t="s">
        <v>772</v>
      </c>
      <c r="E100" s="1351">
        <v>799726000</v>
      </c>
      <c r="F100" s="1699"/>
      <c r="G100" s="1318"/>
      <c r="H100" s="1675"/>
      <c r="I100" s="1319">
        <v>193895833.63000003</v>
      </c>
      <c r="J100" s="1677"/>
      <c r="K100" s="1315">
        <f t="shared" si="2"/>
        <v>0.2424528321325054</v>
      </c>
      <c r="L100" s="1320">
        <v>0</v>
      </c>
    </row>
    <row r="101" spans="1:12" ht="45" customHeight="1">
      <c r="A101" s="1717"/>
      <c r="B101" s="1672"/>
      <c r="C101" s="1673"/>
      <c r="D101" s="1316" t="s">
        <v>773</v>
      </c>
      <c r="E101" s="1351">
        <v>1118621000</v>
      </c>
      <c r="F101" s="1699"/>
      <c r="G101" s="1318"/>
      <c r="H101" s="1675"/>
      <c r="I101" s="1319">
        <v>380451183.5</v>
      </c>
      <c r="J101" s="1677"/>
      <c r="K101" s="1315">
        <f t="shared" si="2"/>
        <v>0.34010731382657755</v>
      </c>
      <c r="L101" s="1320">
        <v>0</v>
      </c>
    </row>
    <row r="102" spans="1:12" ht="45" customHeight="1">
      <c r="A102" s="1717"/>
      <c r="B102" s="1672"/>
      <c r="C102" s="1673"/>
      <c r="D102" s="1356" t="s">
        <v>810</v>
      </c>
      <c r="E102" s="1351">
        <v>421765000</v>
      </c>
      <c r="F102" s="1699"/>
      <c r="G102" s="1318"/>
      <c r="H102" s="1675"/>
      <c r="I102" s="1319">
        <v>101368168.75</v>
      </c>
      <c r="J102" s="1677"/>
      <c r="K102" s="1315">
        <f t="shared" si="2"/>
        <v>0.24034277085580832</v>
      </c>
      <c r="L102" s="1320">
        <v>0</v>
      </c>
    </row>
    <row r="103" spans="1:12" ht="45" customHeight="1">
      <c r="A103" s="1717"/>
      <c r="B103" s="1672"/>
      <c r="C103" s="1673"/>
      <c r="D103" s="1316" t="s">
        <v>775</v>
      </c>
      <c r="E103" s="1351">
        <v>1137208000</v>
      </c>
      <c r="F103" s="1699"/>
      <c r="G103" s="1318"/>
      <c r="H103" s="1675"/>
      <c r="I103" s="1319">
        <v>237343138.66</v>
      </c>
      <c r="J103" s="1677"/>
      <c r="K103" s="1315">
        <f t="shared" si="2"/>
        <v>0.20870688445737279</v>
      </c>
      <c r="L103" s="1320">
        <v>0</v>
      </c>
    </row>
    <row r="104" spans="1:12" ht="45" customHeight="1">
      <c r="A104" s="1717"/>
      <c r="B104" s="1672"/>
      <c r="C104" s="1673"/>
      <c r="D104" s="1316" t="s">
        <v>776</v>
      </c>
      <c r="E104" s="1351">
        <v>1257298000</v>
      </c>
      <c r="F104" s="1699"/>
      <c r="G104" s="1318"/>
      <c r="H104" s="1675"/>
      <c r="I104" s="1319">
        <v>380023486.16999996</v>
      </c>
      <c r="J104" s="1677"/>
      <c r="K104" s="1315">
        <f t="shared" si="2"/>
        <v>0.30225410854864954</v>
      </c>
      <c r="L104" s="1320">
        <v>0</v>
      </c>
    </row>
    <row r="105" spans="1:12" ht="45" customHeight="1">
      <c r="A105" s="1717"/>
      <c r="B105" s="1672"/>
      <c r="C105" s="1673"/>
      <c r="D105" s="1316" t="s">
        <v>777</v>
      </c>
      <c r="E105" s="1351">
        <v>891811000</v>
      </c>
      <c r="F105" s="1699"/>
      <c r="G105" s="1318"/>
      <c r="H105" s="1675"/>
      <c r="I105" s="1319">
        <v>237150361.81</v>
      </c>
      <c r="J105" s="1677"/>
      <c r="K105" s="1315">
        <f t="shared" si="2"/>
        <v>0.26591997834743014</v>
      </c>
      <c r="L105" s="1320">
        <v>0</v>
      </c>
    </row>
    <row r="106" spans="1:12" ht="45" customHeight="1">
      <c r="A106" s="1717"/>
      <c r="B106" s="1672"/>
      <c r="C106" s="1673"/>
      <c r="D106" s="1316" t="s">
        <v>778</v>
      </c>
      <c r="E106" s="1351">
        <v>456300000</v>
      </c>
      <c r="F106" s="1699"/>
      <c r="G106" s="1318"/>
      <c r="H106" s="1675"/>
      <c r="I106" s="1319">
        <v>93646885.5</v>
      </c>
      <c r="J106" s="1677"/>
      <c r="K106" s="1315">
        <f t="shared" si="2"/>
        <v>0.20523095660749507</v>
      </c>
      <c r="L106" s="1320">
        <v>0</v>
      </c>
    </row>
    <row r="107" spans="1:12" ht="45" customHeight="1">
      <c r="A107" s="1717"/>
      <c r="B107" s="1672"/>
      <c r="C107" s="1673"/>
      <c r="D107" s="1316" t="s">
        <v>779</v>
      </c>
      <c r="E107" s="1351">
        <v>1035014000</v>
      </c>
      <c r="F107" s="1699"/>
      <c r="G107" s="1318"/>
      <c r="H107" s="1675"/>
      <c r="I107" s="1319">
        <v>232027182.75999999</v>
      </c>
      <c r="J107" s="1677"/>
      <c r="K107" s="1315">
        <f t="shared" si="2"/>
        <v>0.2241778205512196</v>
      </c>
      <c r="L107" s="1320">
        <v>0</v>
      </c>
    </row>
    <row r="108" spans="1:12" ht="45" customHeight="1">
      <c r="A108" s="1717"/>
      <c r="B108" s="1672"/>
      <c r="C108" s="1673"/>
      <c r="D108" s="1316" t="s">
        <v>780</v>
      </c>
      <c r="E108" s="1351">
        <v>599251000</v>
      </c>
      <c r="F108" s="1699"/>
      <c r="G108" s="1318"/>
      <c r="H108" s="1675"/>
      <c r="I108" s="1319">
        <v>239663473.60000002</v>
      </c>
      <c r="J108" s="1677"/>
      <c r="K108" s="1315">
        <f t="shared" si="2"/>
        <v>0.39993837907654728</v>
      </c>
      <c r="L108" s="1320">
        <v>0</v>
      </c>
    </row>
    <row r="109" spans="1:12" ht="45" customHeight="1">
      <c r="A109" s="1717"/>
      <c r="B109" s="1672"/>
      <c r="C109" s="1673"/>
      <c r="D109" s="1316" t="s">
        <v>781</v>
      </c>
      <c r="E109" s="1351">
        <v>1108878000</v>
      </c>
      <c r="F109" s="1699"/>
      <c r="G109" s="1318"/>
      <c r="H109" s="1675"/>
      <c r="I109" s="1319">
        <v>346301077.78000003</v>
      </c>
      <c r="J109" s="1677"/>
      <c r="K109" s="1315">
        <f t="shared" si="2"/>
        <v>0.31229862778412054</v>
      </c>
      <c r="L109" s="1320">
        <v>0</v>
      </c>
    </row>
    <row r="110" spans="1:12" ht="45" customHeight="1">
      <c r="A110" s="1717"/>
      <c r="B110" s="1672"/>
      <c r="C110" s="1673"/>
      <c r="D110" s="1316" t="s">
        <v>782</v>
      </c>
      <c r="E110" s="1351">
        <v>1561849000</v>
      </c>
      <c r="F110" s="1699"/>
      <c r="G110" s="1318"/>
      <c r="H110" s="1675"/>
      <c r="I110" s="1319">
        <v>457673691.14000005</v>
      </c>
      <c r="J110" s="1677"/>
      <c r="K110" s="1315">
        <f t="shared" si="2"/>
        <v>0.29303325170358979</v>
      </c>
      <c r="L110" s="1320">
        <v>0</v>
      </c>
    </row>
    <row r="111" spans="1:12" ht="45" customHeight="1">
      <c r="A111" s="1717"/>
      <c r="B111" s="1672"/>
      <c r="C111" s="1673"/>
      <c r="D111" s="1316" t="s">
        <v>783</v>
      </c>
      <c r="E111" s="1351">
        <v>708850000</v>
      </c>
      <c r="F111" s="1699"/>
      <c r="G111" s="1318"/>
      <c r="H111" s="1675"/>
      <c r="I111" s="1319">
        <v>172012310.08000001</v>
      </c>
      <c r="J111" s="1677"/>
      <c r="K111" s="1315">
        <f t="shared" si="2"/>
        <v>0.24266390644000849</v>
      </c>
      <c r="L111" s="1320">
        <v>0</v>
      </c>
    </row>
    <row r="112" spans="1:12" ht="45" customHeight="1">
      <c r="A112" s="1717"/>
      <c r="B112" s="1672"/>
      <c r="C112" s="1673"/>
      <c r="D112" s="1316" t="s">
        <v>784</v>
      </c>
      <c r="E112" s="1351">
        <v>948141000</v>
      </c>
      <c r="F112" s="1699"/>
      <c r="G112" s="1318"/>
      <c r="H112" s="1675"/>
      <c r="I112" s="1319">
        <v>270475233.22000003</v>
      </c>
      <c r="J112" s="1677"/>
      <c r="K112" s="1315">
        <f t="shared" si="2"/>
        <v>0.28526899819752549</v>
      </c>
      <c r="L112" s="1320">
        <v>0</v>
      </c>
    </row>
    <row r="113" spans="1:13" ht="45" customHeight="1">
      <c r="A113" s="1717"/>
      <c r="B113" s="1672"/>
      <c r="C113" s="1673"/>
      <c r="D113" s="1316" t="s">
        <v>785</v>
      </c>
      <c r="E113" s="1351">
        <v>1079285000</v>
      </c>
      <c r="F113" s="1699"/>
      <c r="G113" s="1318"/>
      <c r="H113" s="1675"/>
      <c r="I113" s="1319">
        <v>334484572.5</v>
      </c>
      <c r="J113" s="1677"/>
      <c r="K113" s="1315">
        <f t="shared" si="2"/>
        <v>0.30991311145804862</v>
      </c>
      <c r="L113" s="1320">
        <v>0</v>
      </c>
    </row>
    <row r="114" spans="1:13" ht="45" customHeight="1">
      <c r="A114" s="1717"/>
      <c r="B114" s="1672"/>
      <c r="C114" s="1673"/>
      <c r="D114" s="1316" t="s">
        <v>786</v>
      </c>
      <c r="E114" s="1351">
        <v>560021000</v>
      </c>
      <c r="F114" s="1699"/>
      <c r="G114" s="1318"/>
      <c r="H114" s="1675"/>
      <c r="I114" s="1319">
        <v>262313717.03</v>
      </c>
      <c r="J114" s="1677"/>
      <c r="K114" s="1315">
        <f t="shared" si="2"/>
        <v>0.46839978684727895</v>
      </c>
      <c r="L114" s="1320">
        <v>0</v>
      </c>
    </row>
    <row r="115" spans="1:13" ht="45" customHeight="1">
      <c r="A115" s="1717"/>
      <c r="B115" s="1327">
        <v>801</v>
      </c>
      <c r="C115" s="1316" t="s">
        <v>115</v>
      </c>
      <c r="D115" s="1316" t="s">
        <v>769</v>
      </c>
      <c r="E115" s="1351">
        <v>228424000</v>
      </c>
      <c r="F115" s="1699"/>
      <c r="G115" s="1318"/>
      <c r="H115" s="1675"/>
      <c r="I115" s="1319">
        <v>26030421.25</v>
      </c>
      <c r="J115" s="1677"/>
      <c r="K115" s="1315">
        <f t="shared" si="2"/>
        <v>0.11395659497250726</v>
      </c>
      <c r="L115" s="1320">
        <v>0</v>
      </c>
      <c r="M115" s="1338"/>
    </row>
    <row r="116" spans="1:13" ht="45" customHeight="1">
      <c r="A116" s="1717"/>
      <c r="B116" s="1327">
        <v>851</v>
      </c>
      <c r="C116" s="1316" t="s">
        <v>404</v>
      </c>
      <c r="D116" s="1316" t="s">
        <v>769</v>
      </c>
      <c r="E116" s="1351">
        <v>67811000</v>
      </c>
      <c r="F116" s="1699"/>
      <c r="G116" s="1318"/>
      <c r="H116" s="1675"/>
      <c r="I116" s="1319">
        <v>16223596.66</v>
      </c>
      <c r="J116" s="1677"/>
      <c r="K116" s="1315">
        <f t="shared" si="2"/>
        <v>0.239247270501836</v>
      </c>
      <c r="L116" s="1320">
        <v>0</v>
      </c>
    </row>
    <row r="117" spans="1:13" ht="45" customHeight="1">
      <c r="A117" s="1717"/>
      <c r="B117" s="1327">
        <v>852</v>
      </c>
      <c r="C117" s="1316" t="s">
        <v>406</v>
      </c>
      <c r="D117" s="1316" t="s">
        <v>769</v>
      </c>
      <c r="E117" s="1351">
        <v>17402000</v>
      </c>
      <c r="F117" s="1699"/>
      <c r="G117" s="1318"/>
      <c r="H117" s="1675"/>
      <c r="I117" s="1336">
        <v>0</v>
      </c>
      <c r="J117" s="1677"/>
      <c r="K117" s="1318">
        <v>0</v>
      </c>
      <c r="L117" s="1320">
        <v>0</v>
      </c>
    </row>
    <row r="118" spans="1:13" ht="45" customHeight="1" thickBot="1">
      <c r="A118" s="1718"/>
      <c r="B118" s="1362">
        <v>853</v>
      </c>
      <c r="C118" s="1321" t="s">
        <v>583</v>
      </c>
      <c r="D118" s="1321" t="s">
        <v>769</v>
      </c>
      <c r="E118" s="1353">
        <v>320317000</v>
      </c>
      <c r="F118" s="1700"/>
      <c r="G118" s="1323"/>
      <c r="H118" s="1687"/>
      <c r="I118" s="1348">
        <v>57405545.300000004</v>
      </c>
      <c r="J118" s="1694"/>
      <c r="K118" s="1349">
        <f t="shared" si="2"/>
        <v>0.17921479440679078</v>
      </c>
      <c r="L118" s="1324">
        <v>0</v>
      </c>
    </row>
    <row r="119" spans="1:13" ht="45" customHeight="1">
      <c r="A119" s="1707">
        <v>37</v>
      </c>
      <c r="B119" s="1710">
        <v>750</v>
      </c>
      <c r="C119" s="1712" t="s">
        <v>83</v>
      </c>
      <c r="D119" s="1363" t="s">
        <v>809</v>
      </c>
      <c r="E119" s="1350">
        <v>472000</v>
      </c>
      <c r="F119" s="1651">
        <f>SUM(E119:E124)</f>
        <v>84369000</v>
      </c>
      <c r="G119" s="1294"/>
      <c r="H119" s="1653"/>
      <c r="I119" s="1335">
        <v>0</v>
      </c>
      <c r="J119" s="1651">
        <f>SUM(I119:I124)</f>
        <v>4418211.3800000008</v>
      </c>
      <c r="K119" s="1294">
        <v>0</v>
      </c>
      <c r="L119" s="1295">
        <v>0</v>
      </c>
    </row>
    <row r="120" spans="1:13" ht="45" customHeight="1">
      <c r="A120" s="1708"/>
      <c r="B120" s="1711"/>
      <c r="C120" s="1713"/>
      <c r="D120" s="1316" t="s">
        <v>769</v>
      </c>
      <c r="E120" s="1351">
        <v>2625000</v>
      </c>
      <c r="F120" s="1674"/>
      <c r="G120" s="1318"/>
      <c r="H120" s="1675"/>
      <c r="I120" s="1319">
        <v>252887.73</v>
      </c>
      <c r="J120" s="1674"/>
      <c r="K120" s="1315">
        <f t="shared" si="2"/>
        <v>9.6338182857142865E-2</v>
      </c>
      <c r="L120" s="1320">
        <v>0</v>
      </c>
    </row>
    <row r="121" spans="1:13" ht="45" customHeight="1">
      <c r="A121" s="1708"/>
      <c r="B121" s="1711">
        <v>755</v>
      </c>
      <c r="C121" s="1713" t="s">
        <v>391</v>
      </c>
      <c r="D121" s="1316" t="s">
        <v>809</v>
      </c>
      <c r="E121" s="1351">
        <v>24953000</v>
      </c>
      <c r="F121" s="1674"/>
      <c r="G121" s="1318"/>
      <c r="H121" s="1675"/>
      <c r="I121" s="1336">
        <v>0</v>
      </c>
      <c r="J121" s="1674"/>
      <c r="K121" s="1318">
        <v>0</v>
      </c>
      <c r="L121" s="1320">
        <v>0</v>
      </c>
    </row>
    <row r="122" spans="1:13" ht="45" customHeight="1">
      <c r="A122" s="1708"/>
      <c r="B122" s="1711"/>
      <c r="C122" s="1713"/>
      <c r="D122" s="1316" t="s">
        <v>766</v>
      </c>
      <c r="E122" s="1351">
        <v>17387000</v>
      </c>
      <c r="F122" s="1674"/>
      <c r="G122" s="1318"/>
      <c r="H122" s="1675"/>
      <c r="I122" s="1364">
        <v>417.04</v>
      </c>
      <c r="J122" s="1674"/>
      <c r="K122" s="1315">
        <f t="shared" si="2"/>
        <v>2.3985736469776272E-5</v>
      </c>
      <c r="L122" s="1320">
        <v>0</v>
      </c>
    </row>
    <row r="123" spans="1:13" ht="45" customHeight="1">
      <c r="A123" s="1708"/>
      <c r="B123" s="1711"/>
      <c r="C123" s="1713"/>
      <c r="D123" s="1316" t="s">
        <v>770</v>
      </c>
      <c r="E123" s="1351">
        <v>1264000</v>
      </c>
      <c r="F123" s="1674"/>
      <c r="G123" s="1318"/>
      <c r="H123" s="1675"/>
      <c r="I123" s="1319">
        <v>20945.939999999999</v>
      </c>
      <c r="J123" s="1674"/>
      <c r="K123" s="1315">
        <f t="shared" si="2"/>
        <v>1.6571155063291137E-2</v>
      </c>
      <c r="L123" s="1320">
        <v>0</v>
      </c>
    </row>
    <row r="124" spans="1:13" ht="45" customHeight="1" thickBot="1">
      <c r="A124" s="1709"/>
      <c r="B124" s="1714"/>
      <c r="C124" s="1715"/>
      <c r="D124" s="1296" t="s">
        <v>769</v>
      </c>
      <c r="E124" s="1365">
        <v>37668000</v>
      </c>
      <c r="F124" s="1652"/>
      <c r="G124" s="1298"/>
      <c r="H124" s="1654"/>
      <c r="I124" s="1299">
        <v>4143960.6700000004</v>
      </c>
      <c r="J124" s="1652"/>
      <c r="K124" s="1300">
        <f t="shared" si="2"/>
        <v>0.11001276069873633</v>
      </c>
      <c r="L124" s="1301">
        <v>0</v>
      </c>
    </row>
    <row r="125" spans="1:13" ht="45" customHeight="1">
      <c r="A125" s="1707">
        <v>39</v>
      </c>
      <c r="B125" s="1710">
        <v>600</v>
      </c>
      <c r="C125" s="1712" t="s">
        <v>368</v>
      </c>
      <c r="D125" s="1363" t="s">
        <v>790</v>
      </c>
      <c r="E125" s="1350">
        <v>3199801000</v>
      </c>
      <c r="F125" s="1651">
        <f>SUM(E125:E128)</f>
        <v>12619173000</v>
      </c>
      <c r="G125" s="1294"/>
      <c r="H125" s="1653"/>
      <c r="I125" s="1319">
        <v>109194822.34999999</v>
      </c>
      <c r="J125" s="1722">
        <f>SUM(I125:I128)</f>
        <v>1198581993.3600001</v>
      </c>
      <c r="K125" s="1315">
        <f t="shared" si="2"/>
        <v>3.412550416416521E-2</v>
      </c>
      <c r="L125" s="1295">
        <v>0</v>
      </c>
    </row>
    <row r="126" spans="1:13" ht="45" customHeight="1">
      <c r="A126" s="1708"/>
      <c r="B126" s="1711"/>
      <c r="C126" s="1713"/>
      <c r="D126" s="1316" t="s">
        <v>766</v>
      </c>
      <c r="E126" s="1351">
        <v>9209291000</v>
      </c>
      <c r="F126" s="1674"/>
      <c r="G126" s="1318"/>
      <c r="H126" s="1675"/>
      <c r="I126" s="1319">
        <v>1008592376.5100001</v>
      </c>
      <c r="J126" s="1723"/>
      <c r="K126" s="1315">
        <f t="shared" si="2"/>
        <v>0.1095190038527396</v>
      </c>
      <c r="L126" s="1320">
        <v>0</v>
      </c>
    </row>
    <row r="127" spans="1:13" ht="45" customHeight="1">
      <c r="A127" s="1708"/>
      <c r="B127" s="1711"/>
      <c r="C127" s="1713"/>
      <c r="D127" s="1316" t="s">
        <v>770</v>
      </c>
      <c r="E127" s="1351">
        <v>6363000</v>
      </c>
      <c r="F127" s="1674"/>
      <c r="G127" s="1318"/>
      <c r="H127" s="1675"/>
      <c r="I127" s="1319">
        <v>257141.24</v>
      </c>
      <c r="J127" s="1723"/>
      <c r="K127" s="1315">
        <f t="shared" si="2"/>
        <v>4.0411950337890933E-2</v>
      </c>
      <c r="L127" s="1320">
        <v>0</v>
      </c>
    </row>
    <row r="128" spans="1:13" ht="45" customHeight="1" thickBot="1">
      <c r="A128" s="1719"/>
      <c r="B128" s="1720"/>
      <c r="C128" s="1721"/>
      <c r="D128" s="1366" t="s">
        <v>812</v>
      </c>
      <c r="E128" s="1353">
        <v>203718000</v>
      </c>
      <c r="F128" s="1686"/>
      <c r="G128" s="1323"/>
      <c r="H128" s="1687"/>
      <c r="I128" s="1348">
        <v>80537653.260000005</v>
      </c>
      <c r="J128" s="1724"/>
      <c r="K128" s="1349">
        <f t="shared" si="2"/>
        <v>0.39533891585426917</v>
      </c>
      <c r="L128" s="1324">
        <v>0</v>
      </c>
    </row>
    <row r="129" spans="1:12" ht="45" customHeight="1">
      <c r="A129" s="1707">
        <v>40</v>
      </c>
      <c r="B129" s="1367">
        <v>630</v>
      </c>
      <c r="C129" s="1368" t="s">
        <v>132</v>
      </c>
      <c r="D129" s="1363" t="s">
        <v>770</v>
      </c>
      <c r="E129" s="1350"/>
      <c r="F129" s="1722">
        <f>SUM(E129:E130)</f>
        <v>181000</v>
      </c>
      <c r="G129" s="1294"/>
      <c r="H129" s="1731"/>
      <c r="I129" s="1312">
        <v>233728.03</v>
      </c>
      <c r="J129" s="1722">
        <f>SUM(I129:I130)</f>
        <v>267556.96999999997</v>
      </c>
      <c r="K129" s="1294">
        <v>0</v>
      </c>
      <c r="L129" s="1295">
        <v>0</v>
      </c>
    </row>
    <row r="130" spans="1:12" ht="45" customHeight="1" thickBot="1">
      <c r="A130" s="1709"/>
      <c r="B130" s="1369">
        <v>750</v>
      </c>
      <c r="C130" s="1370" t="s">
        <v>83</v>
      </c>
      <c r="D130" s="1371" t="s">
        <v>770</v>
      </c>
      <c r="E130" s="1365">
        <v>181000</v>
      </c>
      <c r="F130" s="1730"/>
      <c r="G130" s="1298"/>
      <c r="H130" s="1732"/>
      <c r="I130" s="1299">
        <v>33828.94</v>
      </c>
      <c r="J130" s="1730"/>
      <c r="K130" s="1300">
        <f t="shared" si="2"/>
        <v>0.18690022099447515</v>
      </c>
      <c r="L130" s="1301">
        <v>0</v>
      </c>
    </row>
    <row r="131" spans="1:12" ht="45" customHeight="1">
      <c r="A131" s="1733">
        <v>41</v>
      </c>
      <c r="B131" s="1372" t="s">
        <v>352</v>
      </c>
      <c r="C131" s="1373" t="s">
        <v>353</v>
      </c>
      <c r="D131" s="1328" t="s">
        <v>766</v>
      </c>
      <c r="E131" s="1361">
        <v>35863000</v>
      </c>
      <c r="F131" s="1691">
        <f>SUM(E131:E144)</f>
        <v>2155176000</v>
      </c>
      <c r="G131" s="1330"/>
      <c r="H131" s="1692"/>
      <c r="I131" s="1331">
        <v>6687326.5300000003</v>
      </c>
      <c r="J131" s="1693">
        <f>SUM(I131:I144)</f>
        <v>512161797.68000001</v>
      </c>
      <c r="K131" s="1332">
        <f t="shared" si="2"/>
        <v>0.18646868722638932</v>
      </c>
      <c r="L131" s="1333">
        <v>0</v>
      </c>
    </row>
    <row r="132" spans="1:12" ht="45" customHeight="1">
      <c r="A132" s="1708"/>
      <c r="B132" s="1725">
        <v>750</v>
      </c>
      <c r="C132" s="1673" t="s">
        <v>83</v>
      </c>
      <c r="D132" s="1316" t="s">
        <v>808</v>
      </c>
      <c r="E132" s="1351">
        <v>352000</v>
      </c>
      <c r="F132" s="1674"/>
      <c r="G132" s="1318"/>
      <c r="H132" s="1675"/>
      <c r="I132" s="1336">
        <v>0</v>
      </c>
      <c r="J132" s="1677"/>
      <c r="K132" s="1318">
        <v>0</v>
      </c>
      <c r="L132" s="1320">
        <v>0</v>
      </c>
    </row>
    <row r="133" spans="1:12" ht="45" customHeight="1">
      <c r="A133" s="1708"/>
      <c r="B133" s="1725"/>
      <c r="C133" s="1673"/>
      <c r="D133" s="1356" t="s">
        <v>809</v>
      </c>
      <c r="E133" s="1351">
        <v>219000</v>
      </c>
      <c r="F133" s="1674"/>
      <c r="G133" s="1318"/>
      <c r="H133" s="1675"/>
      <c r="I133" s="1336">
        <v>0</v>
      </c>
      <c r="J133" s="1677"/>
      <c r="K133" s="1318">
        <v>0</v>
      </c>
      <c r="L133" s="1320">
        <v>0</v>
      </c>
    </row>
    <row r="134" spans="1:12" ht="45" customHeight="1">
      <c r="A134" s="1708"/>
      <c r="B134" s="1725"/>
      <c r="C134" s="1673"/>
      <c r="D134" s="1316" t="s">
        <v>766</v>
      </c>
      <c r="E134" s="1351">
        <v>1237000</v>
      </c>
      <c r="F134" s="1674"/>
      <c r="G134" s="1318"/>
      <c r="H134" s="1675"/>
      <c r="I134" s="1319">
        <v>26708.47</v>
      </c>
      <c r="J134" s="1677"/>
      <c r="K134" s="1315">
        <f t="shared" si="2"/>
        <v>2.1591325788197252E-2</v>
      </c>
      <c r="L134" s="1320">
        <v>0</v>
      </c>
    </row>
    <row r="135" spans="1:12" ht="45" customHeight="1">
      <c r="A135" s="1708"/>
      <c r="B135" s="1725">
        <v>801</v>
      </c>
      <c r="C135" s="1673" t="s">
        <v>115</v>
      </c>
      <c r="D135" s="1316" t="s">
        <v>769</v>
      </c>
      <c r="E135" s="1351">
        <v>635000</v>
      </c>
      <c r="F135" s="1674"/>
      <c r="G135" s="1318"/>
      <c r="H135" s="1675"/>
      <c r="I135" s="1319">
        <v>63716.44</v>
      </c>
      <c r="J135" s="1677"/>
      <c r="K135" s="1315">
        <f t="shared" si="2"/>
        <v>0.10034085039370079</v>
      </c>
      <c r="L135" s="1320">
        <v>0</v>
      </c>
    </row>
    <row r="136" spans="1:12" ht="45" customHeight="1">
      <c r="A136" s="1708"/>
      <c r="B136" s="1725"/>
      <c r="C136" s="1673"/>
      <c r="D136" s="1356" t="s">
        <v>810</v>
      </c>
      <c r="E136" s="1351">
        <v>346000</v>
      </c>
      <c r="F136" s="1674"/>
      <c r="G136" s="1318"/>
      <c r="H136" s="1675"/>
      <c r="I136" s="1319">
        <v>47135</v>
      </c>
      <c r="J136" s="1677"/>
      <c r="K136" s="1315">
        <f t="shared" si="2"/>
        <v>0.13622832369942198</v>
      </c>
      <c r="L136" s="1320">
        <v>0</v>
      </c>
    </row>
    <row r="137" spans="1:12" ht="45" customHeight="1">
      <c r="A137" s="1708"/>
      <c r="B137" s="1725"/>
      <c r="C137" s="1673"/>
      <c r="D137" s="1316" t="s">
        <v>773</v>
      </c>
      <c r="E137" s="1351">
        <v>715000</v>
      </c>
      <c r="F137" s="1674"/>
      <c r="G137" s="1318"/>
      <c r="H137" s="1675"/>
      <c r="I137" s="1319">
        <v>36322.36</v>
      </c>
      <c r="J137" s="1677"/>
      <c r="K137" s="1315">
        <f t="shared" si="2"/>
        <v>5.0800503496503495E-2</v>
      </c>
      <c r="L137" s="1320">
        <v>0</v>
      </c>
    </row>
    <row r="138" spans="1:12" ht="45" customHeight="1">
      <c r="A138" s="1708"/>
      <c r="B138" s="1725"/>
      <c r="C138" s="1673"/>
      <c r="D138" s="1316" t="s">
        <v>780</v>
      </c>
      <c r="E138" s="1351">
        <v>754000</v>
      </c>
      <c r="F138" s="1674"/>
      <c r="G138" s="1318"/>
      <c r="H138" s="1675"/>
      <c r="I138" s="1319">
        <v>229055.27</v>
      </c>
      <c r="J138" s="1677"/>
      <c r="K138" s="1315">
        <f t="shared" si="2"/>
        <v>0.30378683023872677</v>
      </c>
      <c r="L138" s="1320">
        <v>0</v>
      </c>
    </row>
    <row r="139" spans="1:12" ht="45" customHeight="1">
      <c r="A139" s="1708"/>
      <c r="B139" s="1726" t="s">
        <v>413</v>
      </c>
      <c r="C139" s="1728" t="s">
        <v>585</v>
      </c>
      <c r="D139" s="1316" t="s">
        <v>808</v>
      </c>
      <c r="E139" s="1351">
        <v>18760000</v>
      </c>
      <c r="F139" s="1674"/>
      <c r="G139" s="1318"/>
      <c r="H139" s="1675"/>
      <c r="I139" s="1319">
        <v>8613.09</v>
      </c>
      <c r="J139" s="1677"/>
      <c r="K139" s="1315">
        <f t="shared" si="2"/>
        <v>4.5911993603411515E-4</v>
      </c>
      <c r="L139" s="1320">
        <v>0</v>
      </c>
    </row>
    <row r="140" spans="1:12" ht="45" customHeight="1">
      <c r="A140" s="1708"/>
      <c r="B140" s="1726"/>
      <c r="C140" s="1728"/>
      <c r="D140" s="1356" t="s">
        <v>809</v>
      </c>
      <c r="E140" s="1351">
        <v>244000</v>
      </c>
      <c r="F140" s="1674"/>
      <c r="G140" s="1318"/>
      <c r="H140" s="1675"/>
      <c r="I140" s="1319">
        <v>8911</v>
      </c>
      <c r="J140" s="1677"/>
      <c r="K140" s="1315">
        <f t="shared" si="2"/>
        <v>3.6520491803278689E-2</v>
      </c>
      <c r="L140" s="1320">
        <v>0</v>
      </c>
    </row>
    <row r="141" spans="1:12" ht="45" customHeight="1">
      <c r="A141" s="1708"/>
      <c r="B141" s="1726"/>
      <c r="C141" s="1728"/>
      <c r="D141" s="1316" t="s">
        <v>766</v>
      </c>
      <c r="E141" s="1351">
        <v>2095360000</v>
      </c>
      <c r="F141" s="1674"/>
      <c r="G141" s="1318"/>
      <c r="H141" s="1675"/>
      <c r="I141" s="1334">
        <v>504995538.49000001</v>
      </c>
      <c r="J141" s="1677"/>
      <c r="K141" s="1315">
        <f t="shared" si="2"/>
        <v>0.24100657571491296</v>
      </c>
      <c r="L141" s="1320">
        <v>0</v>
      </c>
    </row>
    <row r="142" spans="1:12" ht="45" customHeight="1">
      <c r="A142" s="1708"/>
      <c r="B142" s="1726"/>
      <c r="C142" s="1728"/>
      <c r="D142" s="1316" t="s">
        <v>778</v>
      </c>
      <c r="E142" s="1351">
        <v>551000</v>
      </c>
      <c r="F142" s="1674"/>
      <c r="G142" s="1318"/>
      <c r="H142" s="1675"/>
      <c r="I142" s="1319">
        <v>41662.81</v>
      </c>
      <c r="J142" s="1677"/>
      <c r="K142" s="1315">
        <f t="shared" si="2"/>
        <v>7.5613085299455526E-2</v>
      </c>
      <c r="L142" s="1320">
        <v>0</v>
      </c>
    </row>
    <row r="143" spans="1:12" ht="45" customHeight="1">
      <c r="A143" s="1708"/>
      <c r="B143" s="1726"/>
      <c r="C143" s="1728"/>
      <c r="D143" s="1316" t="s">
        <v>781</v>
      </c>
      <c r="E143" s="1351">
        <v>38000</v>
      </c>
      <c r="F143" s="1674"/>
      <c r="G143" s="1318"/>
      <c r="H143" s="1675"/>
      <c r="I143" s="1319">
        <v>2576.52</v>
      </c>
      <c r="J143" s="1677"/>
      <c r="K143" s="1315">
        <f t="shared" si="2"/>
        <v>6.7803157894736843E-2</v>
      </c>
      <c r="L143" s="1320">
        <v>0</v>
      </c>
    </row>
    <row r="144" spans="1:12" ht="45" customHeight="1" thickBot="1">
      <c r="A144" s="1719"/>
      <c r="B144" s="1727"/>
      <c r="C144" s="1729"/>
      <c r="D144" s="1321" t="s">
        <v>783</v>
      </c>
      <c r="E144" s="1353">
        <v>102000</v>
      </c>
      <c r="F144" s="1686"/>
      <c r="G144" s="1323"/>
      <c r="H144" s="1687"/>
      <c r="I144" s="1319">
        <v>14231.699999999999</v>
      </c>
      <c r="J144" s="1694"/>
      <c r="K144" s="1349">
        <f t="shared" si="2"/>
        <v>0.13952647058823528</v>
      </c>
      <c r="L144" s="1324">
        <v>0</v>
      </c>
    </row>
    <row r="145" spans="1:12" ht="45" customHeight="1">
      <c r="A145" s="1739">
        <v>42</v>
      </c>
      <c r="B145" s="1374" t="s">
        <v>377</v>
      </c>
      <c r="C145" s="1375" t="s">
        <v>83</v>
      </c>
      <c r="D145" s="1292" t="s">
        <v>770</v>
      </c>
      <c r="E145" s="1350">
        <v>7009000</v>
      </c>
      <c r="F145" s="1698">
        <f>SUM(E145:E153)</f>
        <v>122543000</v>
      </c>
      <c r="G145" s="1294"/>
      <c r="H145" s="1701"/>
      <c r="I145" s="1376">
        <v>171360.15000000002</v>
      </c>
      <c r="J145" s="1704">
        <f>SUM(I145:I153)</f>
        <v>20781682.440000001</v>
      </c>
      <c r="K145" s="1325">
        <f t="shared" si="2"/>
        <v>2.4448587530318165E-2</v>
      </c>
      <c r="L145" s="1295">
        <v>0</v>
      </c>
    </row>
    <row r="146" spans="1:12" ht="45" customHeight="1">
      <c r="A146" s="1740"/>
      <c r="B146" s="1726" t="s">
        <v>387</v>
      </c>
      <c r="C146" s="1728" t="s">
        <v>580</v>
      </c>
      <c r="D146" s="1356" t="s">
        <v>809</v>
      </c>
      <c r="E146" s="1351">
        <v>12945000</v>
      </c>
      <c r="F146" s="1699"/>
      <c r="G146" s="1318"/>
      <c r="H146" s="1702"/>
      <c r="I146" s="1336">
        <v>0</v>
      </c>
      <c r="J146" s="1705"/>
      <c r="K146" s="1318">
        <v>0</v>
      </c>
      <c r="L146" s="1320">
        <v>0</v>
      </c>
    </row>
    <row r="147" spans="1:12" ht="45" customHeight="1">
      <c r="A147" s="1740"/>
      <c r="B147" s="1726"/>
      <c r="C147" s="1728"/>
      <c r="D147" s="1316" t="s">
        <v>766</v>
      </c>
      <c r="E147" s="1351">
        <v>42360000</v>
      </c>
      <c r="F147" s="1699"/>
      <c r="G147" s="1318"/>
      <c r="H147" s="1702"/>
      <c r="I147" s="1377">
        <v>2555677.79</v>
      </c>
      <c r="J147" s="1705"/>
      <c r="K147" s="1315">
        <f t="shared" si="2"/>
        <v>6.0332336874409823E-2</v>
      </c>
      <c r="L147" s="1320">
        <v>0</v>
      </c>
    </row>
    <row r="148" spans="1:12" ht="45" customHeight="1">
      <c r="A148" s="1740"/>
      <c r="B148" s="1726"/>
      <c r="C148" s="1728"/>
      <c r="D148" s="1316" t="s">
        <v>770</v>
      </c>
      <c r="E148" s="1351">
        <v>23077000</v>
      </c>
      <c r="F148" s="1699"/>
      <c r="G148" s="1318"/>
      <c r="H148" s="1702"/>
      <c r="I148" s="1377">
        <v>17990683.59</v>
      </c>
      <c r="J148" s="1705"/>
      <c r="K148" s="1315">
        <f t="shared" si="2"/>
        <v>0.77959369025436587</v>
      </c>
      <c r="L148" s="1320">
        <v>0</v>
      </c>
    </row>
    <row r="149" spans="1:12" ht="45" customHeight="1">
      <c r="A149" s="1740"/>
      <c r="B149" s="1726"/>
      <c r="C149" s="1728"/>
      <c r="D149" s="1316" t="s">
        <v>773</v>
      </c>
      <c r="E149" s="1351">
        <v>10209000</v>
      </c>
      <c r="F149" s="1699"/>
      <c r="G149" s="1318"/>
      <c r="H149" s="1702"/>
      <c r="I149" s="1336">
        <v>0</v>
      </c>
      <c r="J149" s="1705"/>
      <c r="K149" s="1318">
        <v>0</v>
      </c>
      <c r="L149" s="1320">
        <v>0</v>
      </c>
    </row>
    <row r="150" spans="1:12" ht="45" customHeight="1">
      <c r="A150" s="1740"/>
      <c r="B150" s="1726"/>
      <c r="C150" s="1728"/>
      <c r="D150" s="1316" t="s">
        <v>775</v>
      </c>
      <c r="E150" s="1351">
        <v>7140000</v>
      </c>
      <c r="F150" s="1699"/>
      <c r="G150" s="1318"/>
      <c r="H150" s="1702"/>
      <c r="I150" s="1336">
        <v>0</v>
      </c>
      <c r="J150" s="1705"/>
      <c r="K150" s="1318">
        <v>0</v>
      </c>
      <c r="L150" s="1320">
        <v>0</v>
      </c>
    </row>
    <row r="151" spans="1:12" ht="45" customHeight="1">
      <c r="A151" s="1740"/>
      <c r="B151" s="1726"/>
      <c r="C151" s="1728"/>
      <c r="D151" s="1316" t="s">
        <v>776</v>
      </c>
      <c r="E151" s="1351">
        <v>16233000</v>
      </c>
      <c r="F151" s="1699"/>
      <c r="G151" s="1318"/>
      <c r="H151" s="1702"/>
      <c r="I151" s="1336">
        <v>0</v>
      </c>
      <c r="J151" s="1705"/>
      <c r="K151" s="1318">
        <v>0</v>
      </c>
      <c r="L151" s="1320">
        <v>0</v>
      </c>
    </row>
    <row r="152" spans="1:12" ht="45" customHeight="1">
      <c r="A152" s="1740"/>
      <c r="B152" s="1727"/>
      <c r="C152" s="1729"/>
      <c r="D152" s="1321" t="s">
        <v>786</v>
      </c>
      <c r="E152" s="1353">
        <v>3570000</v>
      </c>
      <c r="F152" s="1699"/>
      <c r="G152" s="1323"/>
      <c r="H152" s="1702"/>
      <c r="I152" s="1336">
        <v>0</v>
      </c>
      <c r="J152" s="1705"/>
      <c r="K152" s="1318">
        <v>0</v>
      </c>
      <c r="L152" s="1320">
        <v>0</v>
      </c>
    </row>
    <row r="153" spans="1:12" ht="45" customHeight="1" thickBot="1">
      <c r="A153" s="1741"/>
      <c r="B153" s="1327">
        <v>851</v>
      </c>
      <c r="C153" s="1316" t="s">
        <v>404</v>
      </c>
      <c r="D153" s="1316" t="s">
        <v>770</v>
      </c>
      <c r="E153" s="1365"/>
      <c r="F153" s="1700"/>
      <c r="G153" s="1298"/>
      <c r="H153" s="1703"/>
      <c r="I153" s="1378">
        <v>63960.91</v>
      </c>
      <c r="J153" s="1706"/>
      <c r="K153" s="1298">
        <v>0</v>
      </c>
      <c r="L153" s="1320">
        <v>0</v>
      </c>
    </row>
    <row r="154" spans="1:12" ht="45" customHeight="1">
      <c r="A154" s="1736">
        <v>44</v>
      </c>
      <c r="B154" s="1374" t="s">
        <v>350</v>
      </c>
      <c r="C154" s="1375" t="s">
        <v>351</v>
      </c>
      <c r="D154" s="1363" t="s">
        <v>789</v>
      </c>
      <c r="E154" s="1350">
        <v>122309000</v>
      </c>
      <c r="F154" s="1651">
        <f>E154+E155+E156+E157</f>
        <v>187001000</v>
      </c>
      <c r="G154" s="1294"/>
      <c r="H154" s="1653"/>
      <c r="I154" s="1331">
        <v>66519714.740000002</v>
      </c>
      <c r="J154" s="1676">
        <f>SUM(I154:I157)</f>
        <v>67309318.530000001</v>
      </c>
      <c r="K154" s="1332">
        <f>I154/E154</f>
        <v>0.5438660666018037</v>
      </c>
      <c r="L154" s="1295">
        <v>0</v>
      </c>
    </row>
    <row r="155" spans="1:12" ht="45" customHeight="1">
      <c r="A155" s="1737"/>
      <c r="B155" s="1726" t="s">
        <v>377</v>
      </c>
      <c r="C155" s="1734" t="s">
        <v>83</v>
      </c>
      <c r="D155" s="1356" t="s">
        <v>809</v>
      </c>
      <c r="E155" s="1351">
        <v>259000</v>
      </c>
      <c r="F155" s="1674"/>
      <c r="G155" s="1318"/>
      <c r="H155" s="1675"/>
      <c r="I155" s="1336">
        <v>0</v>
      </c>
      <c r="J155" s="1677"/>
      <c r="K155" s="1318">
        <v>0</v>
      </c>
      <c r="L155" s="1320">
        <v>0</v>
      </c>
    </row>
    <row r="156" spans="1:12" ht="45" customHeight="1">
      <c r="A156" s="1737"/>
      <c r="B156" s="1726"/>
      <c r="C156" s="1734"/>
      <c r="D156" s="1316" t="s">
        <v>769</v>
      </c>
      <c r="E156" s="1351">
        <v>36475000</v>
      </c>
      <c r="F156" s="1674"/>
      <c r="G156" s="1318"/>
      <c r="H156" s="1675"/>
      <c r="I156" s="1319">
        <v>402463.42000000004</v>
      </c>
      <c r="J156" s="1677"/>
      <c r="K156" s="1315">
        <f>I156/E156</f>
        <v>1.1033952570253599E-2</v>
      </c>
      <c r="L156" s="1320">
        <v>0</v>
      </c>
    </row>
    <row r="157" spans="1:12" ht="46.5" customHeight="1" thickBot="1">
      <c r="A157" s="1738"/>
      <c r="B157" s="1379" t="s">
        <v>407</v>
      </c>
      <c r="C157" s="1296" t="s">
        <v>583</v>
      </c>
      <c r="D157" s="1296" t="s">
        <v>769</v>
      </c>
      <c r="E157" s="1365">
        <v>27958000</v>
      </c>
      <c r="F157" s="1652"/>
      <c r="G157" s="1298"/>
      <c r="H157" s="1654"/>
      <c r="I157" s="1299">
        <v>387140.37</v>
      </c>
      <c r="J157" s="1678"/>
      <c r="K157" s="1300">
        <f>I157/E157</f>
        <v>1.3847212604621217E-2</v>
      </c>
      <c r="L157" s="1301">
        <v>0</v>
      </c>
    </row>
    <row r="158" spans="1:12" ht="45" customHeight="1">
      <c r="A158" s="1742" t="s">
        <v>865</v>
      </c>
      <c r="B158" s="1745" t="s">
        <v>377</v>
      </c>
      <c r="C158" s="1746" t="s">
        <v>83</v>
      </c>
      <c r="D158" s="1373" t="s">
        <v>809</v>
      </c>
      <c r="E158" s="1361">
        <v>4650000</v>
      </c>
      <c r="F158" s="1698">
        <f>SUM(E158:E166)</f>
        <v>601389000</v>
      </c>
      <c r="G158" s="1330"/>
      <c r="H158" s="1692"/>
      <c r="I158" s="1380">
        <v>0</v>
      </c>
      <c r="J158" s="1693">
        <f>SUM(I158:I166)</f>
        <v>181822731.96000001</v>
      </c>
      <c r="K158" s="1330">
        <v>0</v>
      </c>
      <c r="L158" s="1333">
        <v>0</v>
      </c>
    </row>
    <row r="159" spans="1:12" ht="45" customHeight="1">
      <c r="A159" s="1743"/>
      <c r="B159" s="1726"/>
      <c r="C159" s="1734"/>
      <c r="D159" s="1316" t="s">
        <v>770</v>
      </c>
      <c r="E159" s="1351">
        <v>3830000</v>
      </c>
      <c r="F159" s="1699"/>
      <c r="G159" s="1318"/>
      <c r="H159" s="1675"/>
      <c r="I159" s="1319">
        <v>577996.70000000007</v>
      </c>
      <c r="J159" s="1677"/>
      <c r="K159" s="1315">
        <f>I159/E159</f>
        <v>0.1509129765013055</v>
      </c>
      <c r="L159" s="1320">
        <v>0</v>
      </c>
    </row>
    <row r="160" spans="1:12" ht="45" customHeight="1">
      <c r="A160" s="1743"/>
      <c r="B160" s="1726"/>
      <c r="C160" s="1734"/>
      <c r="D160" s="1316" t="s">
        <v>769</v>
      </c>
      <c r="E160" s="1351">
        <v>16527000</v>
      </c>
      <c r="F160" s="1699"/>
      <c r="G160" s="1318"/>
      <c r="H160" s="1675"/>
      <c r="I160" s="1319">
        <v>2371712.6999999997</v>
      </c>
      <c r="J160" s="1677"/>
      <c r="K160" s="1315">
        <f>I160/E160</f>
        <v>0.14350533672172808</v>
      </c>
      <c r="L160" s="1320">
        <v>0</v>
      </c>
    </row>
    <row r="161" spans="1:12" ht="45" customHeight="1">
      <c r="A161" s="1743"/>
      <c r="B161" s="1726" t="s">
        <v>403</v>
      </c>
      <c r="C161" s="1734" t="s">
        <v>404</v>
      </c>
      <c r="D161" s="1316" t="s">
        <v>790</v>
      </c>
      <c r="E161" s="1351">
        <v>559000</v>
      </c>
      <c r="F161" s="1699"/>
      <c r="G161" s="1318"/>
      <c r="H161" s="1675"/>
      <c r="I161" s="1319">
        <v>170789.88</v>
      </c>
      <c r="J161" s="1677"/>
      <c r="K161" s="1315">
        <f>I161/E161</f>
        <v>0.30552751341681578</v>
      </c>
      <c r="L161" s="1320">
        <v>0</v>
      </c>
    </row>
    <row r="162" spans="1:12" ht="45" customHeight="1">
      <c r="A162" s="1743"/>
      <c r="B162" s="1726"/>
      <c r="C162" s="1734"/>
      <c r="D162" s="1316" t="s">
        <v>808</v>
      </c>
      <c r="E162" s="1351">
        <v>200000</v>
      </c>
      <c r="F162" s="1699"/>
      <c r="G162" s="1318"/>
      <c r="H162" s="1675"/>
      <c r="I162" s="1336">
        <v>0</v>
      </c>
      <c r="J162" s="1677"/>
      <c r="K162" s="1318">
        <v>0</v>
      </c>
      <c r="L162" s="1320">
        <v>0</v>
      </c>
    </row>
    <row r="163" spans="1:12" ht="45" customHeight="1">
      <c r="A163" s="1743"/>
      <c r="B163" s="1726"/>
      <c r="C163" s="1734"/>
      <c r="D163" s="1356" t="s">
        <v>809</v>
      </c>
      <c r="E163" s="1351">
        <v>10950000</v>
      </c>
      <c r="F163" s="1699"/>
      <c r="G163" s="1318"/>
      <c r="H163" s="1675"/>
      <c r="I163" s="1336">
        <v>0</v>
      </c>
      <c r="J163" s="1677"/>
      <c r="K163" s="1318">
        <v>0</v>
      </c>
      <c r="L163" s="1320">
        <v>0</v>
      </c>
    </row>
    <row r="164" spans="1:12" ht="45" customHeight="1">
      <c r="A164" s="1743"/>
      <c r="B164" s="1726"/>
      <c r="C164" s="1734"/>
      <c r="D164" s="1316" t="s">
        <v>766</v>
      </c>
      <c r="E164" s="1351">
        <v>247097000</v>
      </c>
      <c r="F164" s="1699"/>
      <c r="G164" s="1318"/>
      <c r="H164" s="1675"/>
      <c r="I164" s="1319">
        <v>140133473.69999999</v>
      </c>
      <c r="J164" s="1677"/>
      <c r="K164" s="1315">
        <f t="shared" ref="K164:K170" si="3">I164/E164</f>
        <v>0.56711928392493627</v>
      </c>
      <c r="L164" s="1320">
        <v>0</v>
      </c>
    </row>
    <row r="165" spans="1:12" ht="45" customHeight="1">
      <c r="A165" s="1743"/>
      <c r="B165" s="1726"/>
      <c r="C165" s="1734"/>
      <c r="D165" s="1316" t="s">
        <v>770</v>
      </c>
      <c r="E165" s="1351">
        <v>101005000</v>
      </c>
      <c r="F165" s="1699"/>
      <c r="G165" s="1318"/>
      <c r="H165" s="1675"/>
      <c r="I165" s="1319">
        <v>7002012.0500000007</v>
      </c>
      <c r="J165" s="1677"/>
      <c r="K165" s="1315">
        <f t="shared" si="3"/>
        <v>6.9323420127716459E-2</v>
      </c>
      <c r="L165" s="1320">
        <v>0</v>
      </c>
    </row>
    <row r="166" spans="1:12" ht="45" customHeight="1" thickBot="1">
      <c r="A166" s="1744"/>
      <c r="B166" s="1727"/>
      <c r="C166" s="1735"/>
      <c r="D166" s="1321" t="s">
        <v>769</v>
      </c>
      <c r="E166" s="1353">
        <v>216571000</v>
      </c>
      <c r="F166" s="1700"/>
      <c r="G166" s="1323"/>
      <c r="H166" s="1687"/>
      <c r="I166" s="1348">
        <v>31566746.930000003</v>
      </c>
      <c r="J166" s="1694"/>
      <c r="K166" s="1349">
        <f t="shared" si="3"/>
        <v>0.14575703547566388</v>
      </c>
      <c r="L166" s="1324">
        <v>0</v>
      </c>
    </row>
    <row r="167" spans="1:12" ht="45" customHeight="1">
      <c r="A167" s="1736">
        <v>47</v>
      </c>
      <c r="B167" s="1374" t="s">
        <v>358</v>
      </c>
      <c r="C167" s="1381" t="s">
        <v>359</v>
      </c>
      <c r="D167" s="1292" t="s">
        <v>766</v>
      </c>
      <c r="E167" s="1350">
        <v>608894000</v>
      </c>
      <c r="F167" s="1651">
        <f>SUM(E167:E169)</f>
        <v>1114905000</v>
      </c>
      <c r="G167" s="1294"/>
      <c r="H167" s="1653"/>
      <c r="I167" s="1312">
        <v>146422613.40000001</v>
      </c>
      <c r="J167" s="1676">
        <f>SUM(I167:I169)</f>
        <v>269517366.25</v>
      </c>
      <c r="K167" s="1325">
        <f t="shared" si="3"/>
        <v>0.24047307643038035</v>
      </c>
      <c r="L167" s="1295">
        <v>0</v>
      </c>
    </row>
    <row r="168" spans="1:12" ht="45" customHeight="1">
      <c r="A168" s="1737"/>
      <c r="B168" s="1382" t="s">
        <v>377</v>
      </c>
      <c r="C168" s="1383" t="s">
        <v>83</v>
      </c>
      <c r="D168" s="1316" t="s">
        <v>766</v>
      </c>
      <c r="E168" s="1351">
        <v>1658000</v>
      </c>
      <c r="F168" s="1674"/>
      <c r="G168" s="1318"/>
      <c r="H168" s="1675"/>
      <c r="I168" s="1319">
        <v>8479.43</v>
      </c>
      <c r="J168" s="1677"/>
      <c r="K168" s="1315">
        <f t="shared" si="3"/>
        <v>5.1142521109770814E-3</v>
      </c>
      <c r="L168" s="1320">
        <v>0</v>
      </c>
    </row>
    <row r="169" spans="1:12" ht="45" customHeight="1" thickBot="1">
      <c r="A169" s="1747"/>
      <c r="B169" s="1384" t="s">
        <v>413</v>
      </c>
      <c r="C169" s="1385" t="s">
        <v>585</v>
      </c>
      <c r="D169" s="1321" t="s">
        <v>766</v>
      </c>
      <c r="E169" s="1353">
        <v>504353000</v>
      </c>
      <c r="F169" s="1686"/>
      <c r="G169" s="1323"/>
      <c r="H169" s="1687"/>
      <c r="I169" s="1348">
        <v>123086273.42</v>
      </c>
      <c r="J169" s="1694"/>
      <c r="K169" s="1349">
        <f t="shared" si="3"/>
        <v>0.24404786611758034</v>
      </c>
      <c r="L169" s="1324">
        <v>0</v>
      </c>
    </row>
    <row r="170" spans="1:12" ht="45" customHeight="1">
      <c r="A170" s="1736">
        <v>49</v>
      </c>
      <c r="B170" s="1748" t="s">
        <v>377</v>
      </c>
      <c r="C170" s="1749" t="s">
        <v>83</v>
      </c>
      <c r="D170" s="1292" t="s">
        <v>770</v>
      </c>
      <c r="E170" s="1350">
        <v>7642000</v>
      </c>
      <c r="F170" s="1651">
        <f>SUM(E170:E171)</f>
        <v>8392000</v>
      </c>
      <c r="G170" s="1294"/>
      <c r="H170" s="1653"/>
      <c r="I170" s="1312">
        <v>113846.87000000001</v>
      </c>
      <c r="J170" s="1722">
        <f>SUM(I170:I171)</f>
        <v>113846.87000000001</v>
      </c>
      <c r="K170" s="1325">
        <f t="shared" si="3"/>
        <v>1.4897522899764461E-2</v>
      </c>
      <c r="L170" s="1295">
        <v>0</v>
      </c>
    </row>
    <row r="171" spans="1:12" ht="45" customHeight="1" thickBot="1">
      <c r="A171" s="1747"/>
      <c r="B171" s="1727"/>
      <c r="C171" s="1735"/>
      <c r="D171" s="1321" t="s">
        <v>769</v>
      </c>
      <c r="E171" s="1353">
        <v>750000</v>
      </c>
      <c r="F171" s="1686"/>
      <c r="G171" s="1323"/>
      <c r="H171" s="1687"/>
      <c r="I171" s="1354">
        <v>0</v>
      </c>
      <c r="J171" s="1724"/>
      <c r="K171" s="1323">
        <v>0</v>
      </c>
      <c r="L171" s="1324">
        <v>0</v>
      </c>
    </row>
    <row r="172" spans="1:12" ht="45" customHeight="1">
      <c r="A172" s="1736">
        <v>51</v>
      </c>
      <c r="B172" s="1386" t="s">
        <v>352</v>
      </c>
      <c r="C172" s="1363" t="s">
        <v>353</v>
      </c>
      <c r="D172" s="1292" t="s">
        <v>766</v>
      </c>
      <c r="E172" s="1350"/>
      <c r="F172" s="1752"/>
      <c r="G172" s="1294"/>
      <c r="H172" s="1754"/>
      <c r="I172" s="1312">
        <v>1930546.67</v>
      </c>
      <c r="J172" s="1722">
        <f>I172+I173</f>
        <v>104400819.23999999</v>
      </c>
      <c r="K172" s="1294">
        <v>0</v>
      </c>
      <c r="L172" s="1295">
        <v>0</v>
      </c>
    </row>
    <row r="173" spans="1:12" ht="45" customHeight="1" thickBot="1">
      <c r="A173" s="1738"/>
      <c r="B173" s="1379" t="s">
        <v>413</v>
      </c>
      <c r="C173" s="1387" t="s">
        <v>585</v>
      </c>
      <c r="D173" s="1296" t="s">
        <v>766</v>
      </c>
      <c r="E173" s="1365"/>
      <c r="F173" s="1753"/>
      <c r="G173" s="1298"/>
      <c r="H173" s="1755"/>
      <c r="I173" s="1299">
        <v>102470272.56999999</v>
      </c>
      <c r="J173" s="1730"/>
      <c r="K173" s="1298">
        <v>0</v>
      </c>
      <c r="L173" s="1301">
        <v>0</v>
      </c>
    </row>
    <row r="174" spans="1:12" ht="45" customHeight="1">
      <c r="A174" s="1756" t="s">
        <v>164</v>
      </c>
      <c r="B174" s="1745" t="s">
        <v>387</v>
      </c>
      <c r="C174" s="1760" t="s">
        <v>580</v>
      </c>
      <c r="D174" s="1373" t="s">
        <v>809</v>
      </c>
      <c r="E174" s="1361">
        <v>5038000</v>
      </c>
      <c r="F174" s="1691">
        <f>SUM(E174:E176)</f>
        <v>17011000</v>
      </c>
      <c r="G174" s="1330"/>
      <c r="H174" s="1692"/>
      <c r="I174" s="1380">
        <v>0</v>
      </c>
      <c r="J174" s="1762">
        <f>I174+I176+I175</f>
        <v>1126927.57</v>
      </c>
      <c r="K174" s="1330">
        <v>0</v>
      </c>
      <c r="L174" s="1333">
        <v>0</v>
      </c>
    </row>
    <row r="175" spans="1:12" ht="45" customHeight="1">
      <c r="A175" s="1757"/>
      <c r="B175" s="1726"/>
      <c r="C175" s="1728"/>
      <c r="D175" s="1316" t="s">
        <v>766</v>
      </c>
      <c r="E175" s="1351">
        <v>10331000</v>
      </c>
      <c r="F175" s="1674"/>
      <c r="G175" s="1318"/>
      <c r="H175" s="1675"/>
      <c r="I175" s="1319">
        <v>826710.06</v>
      </c>
      <c r="J175" s="1723"/>
      <c r="K175" s="1315">
        <f t="shared" ref="K175:K190" si="4">I175/E175</f>
        <v>8.0022268899428914E-2</v>
      </c>
      <c r="L175" s="1320">
        <v>0</v>
      </c>
    </row>
    <row r="176" spans="1:12" ht="45" customHeight="1" thickBot="1">
      <c r="A176" s="1758"/>
      <c r="B176" s="1759"/>
      <c r="C176" s="1761"/>
      <c r="D176" s="1296" t="s">
        <v>769</v>
      </c>
      <c r="E176" s="1365">
        <v>1642000</v>
      </c>
      <c r="F176" s="1652"/>
      <c r="G176" s="1298"/>
      <c r="H176" s="1654"/>
      <c r="I176" s="1319">
        <v>300217.51</v>
      </c>
      <c r="J176" s="1730"/>
      <c r="K176" s="1300">
        <f t="shared" si="4"/>
        <v>0.18283648599269184</v>
      </c>
      <c r="L176" s="1301">
        <v>0</v>
      </c>
    </row>
    <row r="177" spans="1:12" ht="45" customHeight="1">
      <c r="A177" s="1736">
        <v>58</v>
      </c>
      <c r="B177" s="1750">
        <v>720</v>
      </c>
      <c r="C177" s="1649" t="s">
        <v>375</v>
      </c>
      <c r="D177" s="1292" t="s">
        <v>770</v>
      </c>
      <c r="E177" s="1350">
        <v>1992000</v>
      </c>
      <c r="F177" s="1651">
        <f>SUM(E177:E181)</f>
        <v>19451000</v>
      </c>
      <c r="G177" s="1294"/>
      <c r="H177" s="1653"/>
      <c r="I177" s="1312">
        <v>606499.96</v>
      </c>
      <c r="J177" s="1676">
        <f>SUM(I177:I181)</f>
        <v>6148954.3600000003</v>
      </c>
      <c r="K177" s="1313">
        <f t="shared" si="4"/>
        <v>0.30446785140562249</v>
      </c>
      <c r="L177" s="1295">
        <v>0</v>
      </c>
    </row>
    <row r="178" spans="1:12" ht="45" customHeight="1">
      <c r="A178" s="1737"/>
      <c r="B178" s="1725"/>
      <c r="C178" s="1673"/>
      <c r="D178" s="1316" t="s">
        <v>769</v>
      </c>
      <c r="E178" s="1351">
        <v>641000</v>
      </c>
      <c r="F178" s="1674"/>
      <c r="G178" s="1318"/>
      <c r="H178" s="1675"/>
      <c r="I178" s="1319">
        <v>119935.2</v>
      </c>
      <c r="J178" s="1677"/>
      <c r="K178" s="1349">
        <f t="shared" si="4"/>
        <v>0.18710639625585024</v>
      </c>
      <c r="L178" s="1320">
        <v>0</v>
      </c>
    </row>
    <row r="179" spans="1:12" ht="45" customHeight="1">
      <c r="A179" s="1737"/>
      <c r="B179" s="1725">
        <v>750</v>
      </c>
      <c r="C179" s="1673" t="s">
        <v>83</v>
      </c>
      <c r="D179" s="1316" t="s">
        <v>766</v>
      </c>
      <c r="E179" s="1351">
        <v>3282000</v>
      </c>
      <c r="F179" s="1674"/>
      <c r="G179" s="1318"/>
      <c r="H179" s="1675"/>
      <c r="I179" s="1319">
        <v>4009199.7199999997</v>
      </c>
      <c r="J179" s="1677"/>
      <c r="K179" s="1315">
        <f t="shared" si="4"/>
        <v>1.2215721267519803</v>
      </c>
      <c r="L179" s="1320">
        <v>0</v>
      </c>
    </row>
    <row r="180" spans="1:12" ht="45" customHeight="1">
      <c r="A180" s="1737"/>
      <c r="B180" s="1725"/>
      <c r="C180" s="1673"/>
      <c r="D180" s="1316" t="s">
        <v>770</v>
      </c>
      <c r="E180" s="1351">
        <v>7734000</v>
      </c>
      <c r="F180" s="1674"/>
      <c r="G180" s="1318"/>
      <c r="H180" s="1675"/>
      <c r="I180" s="1348">
        <v>643449.36</v>
      </c>
      <c r="J180" s="1677"/>
      <c r="K180" s="1349">
        <f t="shared" si="4"/>
        <v>8.3197486423584169E-2</v>
      </c>
      <c r="L180" s="1320">
        <v>0</v>
      </c>
    </row>
    <row r="181" spans="1:12" ht="45" customHeight="1" thickBot="1">
      <c r="A181" s="1738"/>
      <c r="B181" s="1751"/>
      <c r="C181" s="1650"/>
      <c r="D181" s="1296" t="s">
        <v>769</v>
      </c>
      <c r="E181" s="1365">
        <v>5802000</v>
      </c>
      <c r="F181" s="1652"/>
      <c r="G181" s="1298"/>
      <c r="H181" s="1654"/>
      <c r="I181" s="1299">
        <v>769870.12</v>
      </c>
      <c r="J181" s="1678"/>
      <c r="K181" s="1300">
        <f t="shared" si="4"/>
        <v>0.13269047225094796</v>
      </c>
      <c r="L181" s="1301">
        <v>0</v>
      </c>
    </row>
    <row r="182" spans="1:12" ht="45" customHeight="1" thickBot="1">
      <c r="A182" s="1281">
        <v>61</v>
      </c>
      <c r="B182" s="1388">
        <v>750</v>
      </c>
      <c r="C182" s="1283" t="s">
        <v>83</v>
      </c>
      <c r="D182" s="1389" t="s">
        <v>770</v>
      </c>
      <c r="E182" s="1285">
        <v>1070000</v>
      </c>
      <c r="F182" s="1285">
        <f>E182</f>
        <v>1070000</v>
      </c>
      <c r="G182" s="1290"/>
      <c r="H182" s="1290"/>
      <c r="I182" s="1390">
        <v>2372387.8000000003</v>
      </c>
      <c r="J182" s="1391">
        <f>I182</f>
        <v>2372387.8000000003</v>
      </c>
      <c r="K182" s="1309">
        <f t="shared" si="4"/>
        <v>2.2171848598130843</v>
      </c>
      <c r="L182" s="1291">
        <v>0</v>
      </c>
    </row>
    <row r="183" spans="1:12" ht="45" customHeight="1">
      <c r="A183" s="1736">
        <v>62</v>
      </c>
      <c r="B183" s="1386" t="s">
        <v>354</v>
      </c>
      <c r="C183" s="1363" t="s">
        <v>355</v>
      </c>
      <c r="D183" s="1292" t="s">
        <v>788</v>
      </c>
      <c r="E183" s="1350">
        <v>220647000</v>
      </c>
      <c r="F183" s="1651">
        <f>E183+E184</f>
        <v>222275000</v>
      </c>
      <c r="G183" s="1294"/>
      <c r="H183" s="1653"/>
      <c r="I183" s="1331">
        <v>41151262.68</v>
      </c>
      <c r="J183" s="1722">
        <f>SUM(I183:I184)</f>
        <v>41357437.380000003</v>
      </c>
      <c r="K183" s="1332">
        <f t="shared" si="4"/>
        <v>0.18650270649498973</v>
      </c>
      <c r="L183" s="1295">
        <v>0</v>
      </c>
    </row>
    <row r="184" spans="1:12" ht="45" customHeight="1" thickBot="1">
      <c r="A184" s="1738"/>
      <c r="B184" s="1392">
        <v>750</v>
      </c>
      <c r="C184" s="1371" t="s">
        <v>83</v>
      </c>
      <c r="D184" s="1296" t="s">
        <v>788</v>
      </c>
      <c r="E184" s="1365">
        <v>1628000</v>
      </c>
      <c r="F184" s="1652"/>
      <c r="G184" s="1298"/>
      <c r="H184" s="1654"/>
      <c r="I184" s="1378">
        <v>206174.7</v>
      </c>
      <c r="J184" s="1730"/>
      <c r="K184" s="1300">
        <f t="shared" si="4"/>
        <v>0.12664293611793612</v>
      </c>
      <c r="L184" s="1301">
        <v>0</v>
      </c>
    </row>
    <row r="185" spans="1:12" ht="45" customHeight="1">
      <c r="A185" s="1739">
        <v>64</v>
      </c>
      <c r="B185" s="1763">
        <v>750</v>
      </c>
      <c r="C185" s="1765" t="s">
        <v>83</v>
      </c>
      <c r="D185" s="1292" t="s">
        <v>770</v>
      </c>
      <c r="E185" s="1350">
        <v>4001000</v>
      </c>
      <c r="F185" s="1698">
        <f>SUM(E185:E186)</f>
        <v>4001000</v>
      </c>
      <c r="G185" s="1294"/>
      <c r="H185" s="1698">
        <f>SUM(G185:G186)</f>
        <v>0</v>
      </c>
      <c r="I185" s="1376">
        <v>591837.34</v>
      </c>
      <c r="J185" s="1698">
        <f>SUM(I185:I186)</f>
        <v>1701618.8399999999</v>
      </c>
      <c r="K185" s="1325">
        <f t="shared" si="4"/>
        <v>0.14792235441139714</v>
      </c>
      <c r="L185" s="1295">
        <v>0</v>
      </c>
    </row>
    <row r="186" spans="1:12" ht="45" customHeight="1" thickBot="1">
      <c r="A186" s="1741"/>
      <c r="B186" s="1764"/>
      <c r="C186" s="1766"/>
      <c r="D186" s="1316" t="s">
        <v>783</v>
      </c>
      <c r="E186" s="1393"/>
      <c r="F186" s="1700"/>
      <c r="G186" s="1394"/>
      <c r="H186" s="1700"/>
      <c r="I186" s="1395">
        <v>1109781.5</v>
      </c>
      <c r="J186" s="1700"/>
      <c r="K186" s="1396">
        <v>0</v>
      </c>
      <c r="L186" s="1397">
        <v>0</v>
      </c>
    </row>
    <row r="187" spans="1:12" ht="45" customHeight="1" thickBot="1">
      <c r="A187" s="1398">
        <v>69</v>
      </c>
      <c r="B187" s="1399" t="s">
        <v>367</v>
      </c>
      <c r="C187" s="1400" t="s">
        <v>368</v>
      </c>
      <c r="D187" s="1401" t="s">
        <v>766</v>
      </c>
      <c r="E187" s="1306">
        <v>860000</v>
      </c>
      <c r="F187" s="1306">
        <f>E187</f>
        <v>860000</v>
      </c>
      <c r="G187" s="1307"/>
      <c r="H187" s="1307"/>
      <c r="I187" s="1308">
        <v>139379.5</v>
      </c>
      <c r="J187" s="1402">
        <f>I187</f>
        <v>139379.5</v>
      </c>
      <c r="K187" s="1309">
        <f t="shared" si="4"/>
        <v>0.16206918604651163</v>
      </c>
      <c r="L187" s="1310">
        <v>0</v>
      </c>
    </row>
    <row r="188" spans="1:12" ht="45" customHeight="1">
      <c r="A188" s="1779">
        <v>71</v>
      </c>
      <c r="B188" s="1748" t="s">
        <v>377</v>
      </c>
      <c r="C188" s="1749" t="s">
        <v>83</v>
      </c>
      <c r="D188" s="1292" t="s">
        <v>766</v>
      </c>
      <c r="E188" s="1350">
        <v>6395000</v>
      </c>
      <c r="F188" s="1651">
        <f>E189+E188</f>
        <v>6568000</v>
      </c>
      <c r="G188" s="1294"/>
      <c r="H188" s="1701"/>
      <c r="I188" s="1312">
        <v>2308313.7399999998</v>
      </c>
      <c r="J188" s="1704">
        <f>SUM(I188:I189)</f>
        <v>2323879.6599999997</v>
      </c>
      <c r="K188" s="1313">
        <f t="shared" si="4"/>
        <v>0.36095601876465983</v>
      </c>
      <c r="L188" s="1295">
        <v>0</v>
      </c>
    </row>
    <row r="189" spans="1:12" ht="45" customHeight="1" thickBot="1">
      <c r="A189" s="1780"/>
      <c r="B189" s="1727"/>
      <c r="C189" s="1735"/>
      <c r="D189" s="1321" t="s">
        <v>769</v>
      </c>
      <c r="E189" s="1353">
        <v>173000</v>
      </c>
      <c r="F189" s="1686"/>
      <c r="G189" s="1323"/>
      <c r="H189" s="1702"/>
      <c r="I189" s="1345">
        <v>15565.92</v>
      </c>
      <c r="J189" s="1705"/>
      <c r="K189" s="1349">
        <f t="shared" si="4"/>
        <v>8.9976416184971098E-2</v>
      </c>
      <c r="L189" s="1324">
        <v>0</v>
      </c>
    </row>
    <row r="190" spans="1:12" ht="45" customHeight="1" thickBot="1">
      <c r="A190" s="1403">
        <v>76</v>
      </c>
      <c r="B190" s="1399" t="s">
        <v>367</v>
      </c>
      <c r="C190" s="1400" t="s">
        <v>368</v>
      </c>
      <c r="D190" s="1401" t="s">
        <v>770</v>
      </c>
      <c r="E190" s="1306">
        <v>646000</v>
      </c>
      <c r="F190" s="1306">
        <f>E190</f>
        <v>646000</v>
      </c>
      <c r="G190" s="1307"/>
      <c r="H190" s="1307"/>
      <c r="I190" s="1308">
        <v>19986.22</v>
      </c>
      <c r="J190" s="1402">
        <f>I190</f>
        <v>19986.22</v>
      </c>
      <c r="K190" s="1309">
        <f t="shared" si="4"/>
        <v>3.093842105263158E-2</v>
      </c>
      <c r="L190" s="1310">
        <v>0</v>
      </c>
    </row>
    <row r="191" spans="1:12" ht="45" customHeight="1">
      <c r="A191" s="1767">
        <v>83</v>
      </c>
      <c r="B191" s="1769">
        <v>758</v>
      </c>
      <c r="C191" s="1771" t="s">
        <v>401</v>
      </c>
      <c r="D191" s="1404" t="s">
        <v>813</v>
      </c>
      <c r="E191" s="1405">
        <v>33942705000</v>
      </c>
      <c r="F191" s="1773">
        <f>SUM(E191:E192)</f>
        <v>33973190000</v>
      </c>
      <c r="G191" s="1406"/>
      <c r="H191" s="1775"/>
      <c r="I191" s="1335">
        <v>0</v>
      </c>
      <c r="J191" s="1777">
        <f>SUM(I191:I192)</f>
        <v>0</v>
      </c>
      <c r="K191" s="1406">
        <v>0</v>
      </c>
      <c r="L191" s="1407">
        <v>0</v>
      </c>
    </row>
    <row r="192" spans="1:12" ht="45" customHeight="1" thickBot="1">
      <c r="A192" s="1768"/>
      <c r="B192" s="1770"/>
      <c r="C192" s="1772"/>
      <c r="D192" s="1408" t="s">
        <v>814</v>
      </c>
      <c r="E192" s="1409">
        <v>30485000</v>
      </c>
      <c r="F192" s="1774"/>
      <c r="G192" s="1396"/>
      <c r="H192" s="1776"/>
      <c r="I192" s="1354">
        <v>0</v>
      </c>
      <c r="J192" s="1778"/>
      <c r="K192" s="1396">
        <v>0</v>
      </c>
      <c r="L192" s="1397">
        <v>0</v>
      </c>
    </row>
    <row r="193" spans="1:12" ht="45" customHeight="1">
      <c r="A193" s="1779">
        <v>88</v>
      </c>
      <c r="B193" s="1748" t="s">
        <v>390</v>
      </c>
      <c r="C193" s="1749" t="s">
        <v>391</v>
      </c>
      <c r="D193" s="1292" t="s">
        <v>766</v>
      </c>
      <c r="E193" s="1350">
        <v>433000</v>
      </c>
      <c r="F193" s="1651">
        <f>SUM(E193:E195)</f>
        <v>3552000</v>
      </c>
      <c r="G193" s="1294"/>
      <c r="H193" s="1653"/>
      <c r="I193" s="1312">
        <v>616478.51</v>
      </c>
      <c r="J193" s="1722">
        <f>SUM(I193:I195)</f>
        <v>1699081.82</v>
      </c>
      <c r="K193" s="1325">
        <f>I193/E193</f>
        <v>1.4237378983833719</v>
      </c>
      <c r="L193" s="1295">
        <v>0</v>
      </c>
    </row>
    <row r="194" spans="1:12" ht="45" customHeight="1">
      <c r="A194" s="1785"/>
      <c r="B194" s="1726"/>
      <c r="C194" s="1734"/>
      <c r="D194" s="1316" t="s">
        <v>770</v>
      </c>
      <c r="E194" s="1351">
        <v>2096000</v>
      </c>
      <c r="F194" s="1674"/>
      <c r="G194" s="1318"/>
      <c r="H194" s="1675"/>
      <c r="I194" s="1319">
        <v>229081.35000000003</v>
      </c>
      <c r="J194" s="1723"/>
      <c r="K194" s="1315">
        <f>I194/E194</f>
        <v>0.10929453721374048</v>
      </c>
      <c r="L194" s="1320">
        <v>0</v>
      </c>
    </row>
    <row r="195" spans="1:12" ht="45" customHeight="1" thickBot="1">
      <c r="A195" s="1780"/>
      <c r="B195" s="1727"/>
      <c r="C195" s="1735"/>
      <c r="D195" s="1321" t="s">
        <v>769</v>
      </c>
      <c r="E195" s="1353">
        <v>1023000</v>
      </c>
      <c r="F195" s="1686"/>
      <c r="G195" s="1323"/>
      <c r="H195" s="1687"/>
      <c r="I195" s="1348">
        <v>853521.96</v>
      </c>
      <c r="J195" s="1724"/>
      <c r="K195" s="1349">
        <f>I195/E195</f>
        <v>0.83433231671554253</v>
      </c>
      <c r="L195" s="1324">
        <v>0</v>
      </c>
    </row>
    <row r="196" spans="1:12" ht="45" customHeight="1">
      <c r="A196" s="1707" t="s">
        <v>815</v>
      </c>
      <c r="B196" s="1748" t="s">
        <v>387</v>
      </c>
      <c r="C196" s="1781" t="s">
        <v>580</v>
      </c>
      <c r="D196" s="1292" t="s">
        <v>766</v>
      </c>
      <c r="E196" s="1350">
        <v>9884000</v>
      </c>
      <c r="F196" s="1651">
        <f>E196+E197+E198</f>
        <v>13225000</v>
      </c>
      <c r="G196" s="1294"/>
      <c r="H196" s="1653"/>
      <c r="I196" s="1335">
        <v>0</v>
      </c>
      <c r="J196" s="1782">
        <v>0</v>
      </c>
      <c r="K196" s="1294">
        <v>0</v>
      </c>
      <c r="L196" s="1295">
        <v>0</v>
      </c>
    </row>
    <row r="197" spans="1:12" ht="45" customHeight="1">
      <c r="A197" s="1708"/>
      <c r="B197" s="1726"/>
      <c r="C197" s="1728"/>
      <c r="D197" s="1316" t="s">
        <v>773</v>
      </c>
      <c r="E197" s="1351">
        <v>2550000</v>
      </c>
      <c r="F197" s="1674"/>
      <c r="G197" s="1318"/>
      <c r="H197" s="1675"/>
      <c r="I197" s="1336">
        <v>0</v>
      </c>
      <c r="J197" s="1783"/>
      <c r="K197" s="1318">
        <v>0</v>
      </c>
      <c r="L197" s="1320">
        <v>0</v>
      </c>
    </row>
    <row r="198" spans="1:12" ht="45" customHeight="1" thickBot="1">
      <c r="A198" s="1709"/>
      <c r="B198" s="1379" t="s">
        <v>403</v>
      </c>
      <c r="C198" s="1410" t="s">
        <v>404</v>
      </c>
      <c r="D198" s="1296" t="s">
        <v>766</v>
      </c>
      <c r="E198" s="1365">
        <v>791000</v>
      </c>
      <c r="F198" s="1652"/>
      <c r="G198" s="1298"/>
      <c r="H198" s="1654"/>
      <c r="I198" s="1357">
        <v>0</v>
      </c>
      <c r="J198" s="1784"/>
      <c r="K198" s="1298">
        <v>0</v>
      </c>
      <c r="L198" s="1301">
        <v>0</v>
      </c>
    </row>
    <row r="199" spans="1:12" ht="45" customHeight="1" thickBot="1">
      <c r="A199" s="1302" t="s">
        <v>816</v>
      </c>
      <c r="B199" s="1399" t="s">
        <v>387</v>
      </c>
      <c r="C199" s="1411" t="s">
        <v>580</v>
      </c>
      <c r="D199" s="1401" t="s">
        <v>766</v>
      </c>
      <c r="E199" s="1306">
        <v>89000</v>
      </c>
      <c r="F199" s="1306">
        <f>E199</f>
        <v>89000</v>
      </c>
      <c r="G199" s="1307"/>
      <c r="H199" s="1307"/>
      <c r="I199" s="1289">
        <v>0</v>
      </c>
      <c r="J199" s="1289">
        <f>I199</f>
        <v>0</v>
      </c>
      <c r="K199" s="1307">
        <v>0</v>
      </c>
      <c r="L199" s="1310">
        <v>0</v>
      </c>
    </row>
    <row r="200" spans="1:12" ht="45" customHeight="1" thickBot="1">
      <c r="A200" s="1281" t="s">
        <v>817</v>
      </c>
      <c r="B200" s="1282" t="s">
        <v>354</v>
      </c>
      <c r="C200" s="1283" t="s">
        <v>355</v>
      </c>
      <c r="D200" s="1284" t="s">
        <v>788</v>
      </c>
      <c r="E200" s="1285">
        <v>236000</v>
      </c>
      <c r="F200" s="1285">
        <f>E200</f>
        <v>236000</v>
      </c>
      <c r="G200" s="1290"/>
      <c r="H200" s="1290"/>
      <c r="I200" s="1288">
        <v>0</v>
      </c>
      <c r="J200" s="1289">
        <f>I200</f>
        <v>0</v>
      </c>
      <c r="K200" s="1290">
        <v>0</v>
      </c>
      <c r="L200" s="1291">
        <v>0</v>
      </c>
    </row>
    <row r="201" spans="1:12" ht="45" customHeight="1">
      <c r="A201" s="1707" t="s">
        <v>818</v>
      </c>
      <c r="B201" s="1374" t="s">
        <v>354</v>
      </c>
      <c r="C201" s="1375" t="s">
        <v>355</v>
      </c>
      <c r="D201" s="1292" t="s">
        <v>788</v>
      </c>
      <c r="E201" s="1350">
        <v>99000</v>
      </c>
      <c r="F201" s="1651">
        <f>E201+E203</f>
        <v>673000</v>
      </c>
      <c r="G201" s="1294"/>
      <c r="H201" s="1653"/>
      <c r="I201" s="1335">
        <v>0</v>
      </c>
      <c r="J201" s="1722">
        <f>SUM(I201:I203)</f>
        <v>430741.86</v>
      </c>
      <c r="K201" s="1294">
        <v>0</v>
      </c>
      <c r="L201" s="1295">
        <v>0</v>
      </c>
    </row>
    <row r="202" spans="1:12" ht="45" customHeight="1">
      <c r="A202" s="1787"/>
      <c r="B202" s="1412" t="s">
        <v>377</v>
      </c>
      <c r="C202" s="1413" t="s">
        <v>83</v>
      </c>
      <c r="D202" s="1316" t="s">
        <v>766</v>
      </c>
      <c r="E202" s="1343"/>
      <c r="F202" s="1699"/>
      <c r="G202" s="1344"/>
      <c r="H202" s="1702"/>
      <c r="I202" s="1319">
        <v>430741.86</v>
      </c>
      <c r="J202" s="1723"/>
      <c r="K202" s="1330">
        <v>0</v>
      </c>
      <c r="L202" s="1333">
        <v>0</v>
      </c>
    </row>
    <row r="203" spans="1:12" ht="45" customHeight="1" thickBot="1">
      <c r="A203" s="1709"/>
      <c r="B203" s="1379" t="s">
        <v>387</v>
      </c>
      <c r="C203" s="1387" t="s">
        <v>580</v>
      </c>
      <c r="D203" s="1414" t="s">
        <v>766</v>
      </c>
      <c r="E203" s="1365">
        <v>574000</v>
      </c>
      <c r="F203" s="1652"/>
      <c r="G203" s="1298"/>
      <c r="H203" s="1654"/>
      <c r="I203" s="1415">
        <v>0</v>
      </c>
      <c r="J203" s="1724"/>
      <c r="K203" s="1298">
        <v>0</v>
      </c>
      <c r="L203" s="1301">
        <v>0</v>
      </c>
    </row>
    <row r="204" spans="1:12" ht="45" customHeight="1">
      <c r="A204" s="1707" t="s">
        <v>819</v>
      </c>
      <c r="B204" s="1374" t="s">
        <v>354</v>
      </c>
      <c r="C204" s="1375" t="s">
        <v>355</v>
      </c>
      <c r="D204" s="1292" t="s">
        <v>788</v>
      </c>
      <c r="E204" s="1350">
        <v>86000</v>
      </c>
      <c r="F204" s="1651">
        <f>E205+E204</f>
        <v>3086000</v>
      </c>
      <c r="G204" s="1294"/>
      <c r="H204" s="1701"/>
      <c r="I204" s="1335">
        <v>0</v>
      </c>
      <c r="J204" s="1777">
        <f>SUM(I204:I205)</f>
        <v>0</v>
      </c>
      <c r="K204" s="1318">
        <v>0</v>
      </c>
      <c r="L204" s="1320">
        <v>0</v>
      </c>
    </row>
    <row r="205" spans="1:12" ht="45" customHeight="1" thickBot="1">
      <c r="A205" s="1719"/>
      <c r="B205" s="1384" t="s">
        <v>387</v>
      </c>
      <c r="C205" s="1385" t="s">
        <v>580</v>
      </c>
      <c r="D205" s="1321" t="s">
        <v>779</v>
      </c>
      <c r="E205" s="1353">
        <v>3000000</v>
      </c>
      <c r="F205" s="1686"/>
      <c r="G205" s="1323"/>
      <c r="H205" s="1702"/>
      <c r="I205" s="1354">
        <v>0</v>
      </c>
      <c r="J205" s="1778"/>
      <c r="K205" s="1323">
        <v>0</v>
      </c>
      <c r="L205" s="1324">
        <v>0</v>
      </c>
    </row>
    <row r="206" spans="1:12" ht="45" customHeight="1">
      <c r="A206" s="1707" t="s">
        <v>820</v>
      </c>
      <c r="B206" s="1374" t="s">
        <v>354</v>
      </c>
      <c r="C206" s="1375" t="s">
        <v>355</v>
      </c>
      <c r="D206" s="1292" t="s">
        <v>788</v>
      </c>
      <c r="E206" s="1350">
        <v>77000</v>
      </c>
      <c r="F206" s="1651">
        <f>E208+E206</f>
        <v>257000</v>
      </c>
      <c r="G206" s="1294"/>
      <c r="H206" s="1653"/>
      <c r="I206" s="1335">
        <v>0</v>
      </c>
      <c r="J206" s="1722">
        <f>SUM(I206:I208)</f>
        <v>65768.03</v>
      </c>
      <c r="K206" s="1294">
        <v>0</v>
      </c>
      <c r="L206" s="1295">
        <v>0</v>
      </c>
    </row>
    <row r="207" spans="1:12" ht="45" customHeight="1">
      <c r="A207" s="1708"/>
      <c r="B207" s="1726" t="s">
        <v>377</v>
      </c>
      <c r="C207" s="1734" t="s">
        <v>83</v>
      </c>
      <c r="D207" s="1316" t="s">
        <v>766</v>
      </c>
      <c r="E207" s="1351"/>
      <c r="F207" s="1674"/>
      <c r="G207" s="1318"/>
      <c r="H207" s="1675"/>
      <c r="I207" s="1319">
        <v>17262.89</v>
      </c>
      <c r="J207" s="1723"/>
      <c r="K207" s="1318">
        <v>0</v>
      </c>
      <c r="L207" s="1320">
        <v>0</v>
      </c>
    </row>
    <row r="208" spans="1:12" ht="45" customHeight="1" thickBot="1">
      <c r="A208" s="1709"/>
      <c r="B208" s="1759"/>
      <c r="C208" s="1786"/>
      <c r="D208" s="1296" t="s">
        <v>770</v>
      </c>
      <c r="E208" s="1365">
        <v>180000</v>
      </c>
      <c r="F208" s="1652"/>
      <c r="G208" s="1298"/>
      <c r="H208" s="1654"/>
      <c r="I208" s="1299">
        <v>48505.14</v>
      </c>
      <c r="J208" s="1730"/>
      <c r="K208" s="1300">
        <f>I208/E208</f>
        <v>0.26947300000000002</v>
      </c>
      <c r="L208" s="1301">
        <v>0</v>
      </c>
    </row>
    <row r="209" spans="1:12" ht="45" customHeight="1" thickBot="1">
      <c r="A209" s="1416" t="s">
        <v>821</v>
      </c>
      <c r="B209" s="1417" t="s">
        <v>354</v>
      </c>
      <c r="C209" s="1418" t="s">
        <v>355</v>
      </c>
      <c r="D209" s="1414" t="s">
        <v>788</v>
      </c>
      <c r="E209" s="1393">
        <v>135000</v>
      </c>
      <c r="F209" s="1393">
        <f>E209</f>
        <v>135000</v>
      </c>
      <c r="G209" s="1394"/>
      <c r="H209" s="1394"/>
      <c r="I209" s="1415">
        <v>0</v>
      </c>
      <c r="J209" s="1415">
        <f>I209</f>
        <v>0</v>
      </c>
      <c r="K209" s="1394">
        <v>0</v>
      </c>
      <c r="L209" s="1419">
        <v>0</v>
      </c>
    </row>
    <row r="210" spans="1:12" ht="45" customHeight="1" thickBot="1">
      <c r="A210" s="1416" t="s">
        <v>822</v>
      </c>
      <c r="B210" s="1417" t="s">
        <v>354</v>
      </c>
      <c r="C210" s="1418" t="s">
        <v>355</v>
      </c>
      <c r="D210" s="1414" t="s">
        <v>788</v>
      </c>
      <c r="E210" s="1393"/>
      <c r="F210" s="1393"/>
      <c r="G210" s="1394"/>
      <c r="H210" s="1394"/>
      <c r="I210" s="1319">
        <v>122309.99</v>
      </c>
      <c r="J210" s="1402">
        <f>I210</f>
        <v>122309.99</v>
      </c>
      <c r="K210" s="1394">
        <v>0</v>
      </c>
      <c r="L210" s="1419">
        <v>0</v>
      </c>
    </row>
    <row r="211" spans="1:12" ht="45" customHeight="1" thickBot="1">
      <c r="A211" s="1420"/>
      <c r="B211" s="1421"/>
      <c r="C211" s="1422"/>
      <c r="D211" s="1423" t="s">
        <v>823</v>
      </c>
      <c r="E211" s="1424">
        <f t="shared" ref="E211:J211" si="5">SUM(E7:E210)</f>
        <v>88402533000</v>
      </c>
      <c r="F211" s="1424">
        <f t="shared" si="5"/>
        <v>88402533000</v>
      </c>
      <c r="G211" s="1424">
        <f t="shared" si="5"/>
        <v>0</v>
      </c>
      <c r="H211" s="1424">
        <f t="shared" si="5"/>
        <v>0</v>
      </c>
      <c r="I211" s="1424">
        <f t="shared" si="5"/>
        <v>14010048191.520006</v>
      </c>
      <c r="J211" s="1424">
        <f t="shared" si="5"/>
        <v>14010048191.519999</v>
      </c>
      <c r="K211" s="1309">
        <f>I211/E211</f>
        <v>0.15848016698254569</v>
      </c>
      <c r="L211" s="1310">
        <v>0</v>
      </c>
    </row>
    <row r="212" spans="1:12" ht="45" customHeight="1">
      <c r="A212" s="1425"/>
      <c r="B212" s="1260"/>
      <c r="C212" s="1251"/>
      <c r="D212" s="1426"/>
      <c r="E212" s="1427"/>
      <c r="F212" s="1427"/>
      <c r="G212" s="1428"/>
      <c r="H212" s="1428"/>
      <c r="I212" s="1427">
        <f>I211-J211</f>
        <v>0</v>
      </c>
      <c r="J212" s="1427"/>
      <c r="K212" s="1429"/>
      <c r="L212" s="1428"/>
    </row>
    <row r="213" spans="1:12" ht="33" customHeight="1">
      <c r="A213" s="1425"/>
      <c r="B213" s="1430"/>
      <c r="C213" s="1431"/>
      <c r="D213" s="1432"/>
      <c r="E213" s="1433"/>
      <c r="F213" s="1433"/>
      <c r="G213" s="1433"/>
      <c r="H213" s="1433"/>
      <c r="I213" s="1434"/>
      <c r="J213" s="1434"/>
      <c r="K213" s="1433"/>
      <c r="L213" s="1433"/>
    </row>
    <row r="214" spans="1:12" ht="27" customHeight="1">
      <c r="A214" s="1425"/>
      <c r="B214" s="1430"/>
      <c r="C214" s="1430"/>
      <c r="D214" s="1435"/>
      <c r="E214" s="1433"/>
      <c r="F214" s="1433"/>
      <c r="G214" s="1433"/>
      <c r="H214" s="1433"/>
      <c r="I214" s="1433"/>
      <c r="J214" s="1433"/>
      <c r="K214" s="1433"/>
      <c r="L214" s="1433"/>
    </row>
    <row r="215" spans="1:12" ht="27.6" customHeight="1">
      <c r="A215" s="1436"/>
      <c r="B215" s="1430"/>
      <c r="C215" s="1431"/>
      <c r="D215" s="1432"/>
      <c r="E215" s="1437"/>
      <c r="F215" s="1438"/>
    </row>
    <row r="216" spans="1:12" ht="28.9" customHeight="1">
      <c r="A216" s="1436"/>
      <c r="B216" s="1430"/>
      <c r="C216" s="1430"/>
      <c r="D216" s="1258"/>
      <c r="E216" s="1437"/>
      <c r="J216" s="1443"/>
    </row>
    <row r="217" spans="1:12" ht="37.5" customHeight="1">
      <c r="A217" s="1436"/>
      <c r="B217" s="1258"/>
      <c r="C217" s="1258"/>
      <c r="D217" s="1258"/>
      <c r="E217" s="1437"/>
    </row>
    <row r="218" spans="1:12" ht="37.5" customHeight="1">
      <c r="A218" s="1436"/>
      <c r="B218" s="1258"/>
      <c r="C218" s="1258"/>
      <c r="D218" s="1258"/>
      <c r="E218" s="1437"/>
    </row>
    <row r="219" spans="1:12" ht="37.5" customHeight="1">
      <c r="A219" s="1436"/>
      <c r="B219" s="1258"/>
      <c r="C219" s="1258"/>
      <c r="D219" s="1258"/>
      <c r="E219" s="1437"/>
    </row>
    <row r="220" spans="1:12" ht="37.5" customHeight="1">
      <c r="A220" s="1436"/>
      <c r="B220" s="1258"/>
      <c r="C220" s="1258"/>
      <c r="D220" s="1258"/>
      <c r="E220" s="1437"/>
    </row>
    <row r="221" spans="1:12" ht="37.5" customHeight="1">
      <c r="A221" s="1436"/>
      <c r="B221" s="1258"/>
      <c r="C221" s="1258"/>
      <c r="D221" s="1258"/>
      <c r="E221" s="1437"/>
    </row>
    <row r="222" spans="1:12" ht="37.5" customHeight="1">
      <c r="A222" s="1436"/>
      <c r="B222" s="1258"/>
      <c r="C222" s="1258"/>
      <c r="D222" s="1258"/>
      <c r="E222" s="1437"/>
    </row>
    <row r="223" spans="1:12" ht="37.5" customHeight="1">
      <c r="A223" s="1436"/>
      <c r="B223" s="1258"/>
      <c r="C223" s="1258"/>
      <c r="D223" s="1258"/>
      <c r="E223" s="1437"/>
    </row>
    <row r="224" spans="1:12" ht="37.5" customHeight="1">
      <c r="A224" s="1436"/>
      <c r="B224" s="1258"/>
      <c r="C224" s="1258"/>
      <c r="D224" s="1258"/>
      <c r="E224" s="1437"/>
      <c r="K224" s="1444"/>
    </row>
    <row r="225" spans="1:10" ht="37.5" customHeight="1">
      <c r="A225" s="1436"/>
      <c r="B225" s="1258"/>
      <c r="C225" s="1258"/>
      <c r="D225" s="1258"/>
      <c r="E225" s="1437"/>
    </row>
    <row r="226" spans="1:10" ht="37.5" customHeight="1">
      <c r="A226" s="1436"/>
      <c r="B226" s="1258"/>
      <c r="C226" s="1258"/>
      <c r="D226" s="1258"/>
      <c r="E226" s="1437"/>
    </row>
    <row r="227" spans="1:10" ht="37.5" customHeight="1">
      <c r="A227" s="1436"/>
      <c r="B227" s="1258"/>
      <c r="C227" s="1258"/>
      <c r="D227" s="1258"/>
      <c r="E227" s="1437"/>
      <c r="J227" s="1445"/>
    </row>
    <row r="228" spans="1:10" ht="37.5" customHeight="1">
      <c r="A228" s="1436"/>
      <c r="B228" s="1258"/>
      <c r="C228" s="1258"/>
      <c r="D228" s="1258"/>
      <c r="E228" s="1437"/>
    </row>
  </sheetData>
  <mergeCells count="215">
    <mergeCell ref="A206:A208"/>
    <mergeCell ref="F206:F208"/>
    <mergeCell ref="H206:H208"/>
    <mergeCell ref="J206:J208"/>
    <mergeCell ref="B207:B208"/>
    <mergeCell ref="C207:C208"/>
    <mergeCell ref="A201:A203"/>
    <mergeCell ref="F201:F203"/>
    <mergeCell ref="H201:H203"/>
    <mergeCell ref="J201:J203"/>
    <mergeCell ref="A204:A205"/>
    <mergeCell ref="F204:F205"/>
    <mergeCell ref="H204:H205"/>
    <mergeCell ref="J204:J205"/>
    <mergeCell ref="A196:A198"/>
    <mergeCell ref="B196:B197"/>
    <mergeCell ref="C196:C197"/>
    <mergeCell ref="F196:F198"/>
    <mergeCell ref="H196:H198"/>
    <mergeCell ref="J196:J198"/>
    <mergeCell ref="A193:A195"/>
    <mergeCell ref="B193:B195"/>
    <mergeCell ref="C193:C195"/>
    <mergeCell ref="F193:F195"/>
    <mergeCell ref="H193:H195"/>
    <mergeCell ref="J193:J195"/>
    <mergeCell ref="A191:A192"/>
    <mergeCell ref="B191:B192"/>
    <mergeCell ref="C191:C192"/>
    <mergeCell ref="F191:F192"/>
    <mergeCell ref="H191:H192"/>
    <mergeCell ref="J191:J192"/>
    <mergeCell ref="A188:A189"/>
    <mergeCell ref="B188:B189"/>
    <mergeCell ref="C188:C189"/>
    <mergeCell ref="F188:F189"/>
    <mergeCell ref="H188:H189"/>
    <mergeCell ref="J188:J189"/>
    <mergeCell ref="A183:A184"/>
    <mergeCell ref="F183:F184"/>
    <mergeCell ref="H183:H184"/>
    <mergeCell ref="J183:J184"/>
    <mergeCell ref="A185:A186"/>
    <mergeCell ref="B185:B186"/>
    <mergeCell ref="C185:C186"/>
    <mergeCell ref="F185:F186"/>
    <mergeCell ref="H185:H186"/>
    <mergeCell ref="J185:J186"/>
    <mergeCell ref="A177:A181"/>
    <mergeCell ref="B177:B178"/>
    <mergeCell ref="C177:C178"/>
    <mergeCell ref="F177:F181"/>
    <mergeCell ref="H177:H181"/>
    <mergeCell ref="J177:J181"/>
    <mergeCell ref="B179:B181"/>
    <mergeCell ref="C179:C181"/>
    <mergeCell ref="A172:A173"/>
    <mergeCell ref="F172:F173"/>
    <mergeCell ref="H172:H173"/>
    <mergeCell ref="J172:J173"/>
    <mergeCell ref="A174:A176"/>
    <mergeCell ref="B174:B176"/>
    <mergeCell ref="C174:C176"/>
    <mergeCell ref="F174:F176"/>
    <mergeCell ref="H174:H176"/>
    <mergeCell ref="J174:J176"/>
    <mergeCell ref="A167:A169"/>
    <mergeCell ref="F167:F169"/>
    <mergeCell ref="H167:H169"/>
    <mergeCell ref="J167:J169"/>
    <mergeCell ref="A170:A171"/>
    <mergeCell ref="B170:B171"/>
    <mergeCell ref="C170:C171"/>
    <mergeCell ref="F170:F171"/>
    <mergeCell ref="H170:H171"/>
    <mergeCell ref="J170:J171"/>
    <mergeCell ref="J158:J166"/>
    <mergeCell ref="B161:B166"/>
    <mergeCell ref="C161:C166"/>
    <mergeCell ref="H145:H153"/>
    <mergeCell ref="J145:J153"/>
    <mergeCell ref="B146:B152"/>
    <mergeCell ref="C146:C152"/>
    <mergeCell ref="A154:A157"/>
    <mergeCell ref="F154:F157"/>
    <mergeCell ref="H154:H157"/>
    <mergeCell ref="J154:J157"/>
    <mergeCell ref="B155:B156"/>
    <mergeCell ref="C155:C156"/>
    <mergeCell ref="A145:A153"/>
    <mergeCell ref="F145:F153"/>
    <mergeCell ref="A158:A166"/>
    <mergeCell ref="B158:B160"/>
    <mergeCell ref="C158:C160"/>
    <mergeCell ref="F158:F166"/>
    <mergeCell ref="H158:H166"/>
    <mergeCell ref="A125:A128"/>
    <mergeCell ref="B125:B128"/>
    <mergeCell ref="C125:C128"/>
    <mergeCell ref="F125:F128"/>
    <mergeCell ref="H125:H128"/>
    <mergeCell ref="J125:J128"/>
    <mergeCell ref="B135:B138"/>
    <mergeCell ref="C135:C138"/>
    <mergeCell ref="B139:B144"/>
    <mergeCell ref="C139:C144"/>
    <mergeCell ref="A129:A130"/>
    <mergeCell ref="F129:F130"/>
    <mergeCell ref="H129:H130"/>
    <mergeCell ref="J129:J130"/>
    <mergeCell ref="A131:A144"/>
    <mergeCell ref="F131:F144"/>
    <mergeCell ref="H131:H144"/>
    <mergeCell ref="J131:J144"/>
    <mergeCell ref="B132:B134"/>
    <mergeCell ref="C132:C134"/>
    <mergeCell ref="A119:A124"/>
    <mergeCell ref="B119:B120"/>
    <mergeCell ref="C119:C120"/>
    <mergeCell ref="F119:F124"/>
    <mergeCell ref="H119:H124"/>
    <mergeCell ref="J119:J124"/>
    <mergeCell ref="B121:B124"/>
    <mergeCell ref="C121:C124"/>
    <mergeCell ref="A88:A118"/>
    <mergeCell ref="B88:B92"/>
    <mergeCell ref="C88:C92"/>
    <mergeCell ref="F88:F118"/>
    <mergeCell ref="H88:H118"/>
    <mergeCell ref="J88:J118"/>
    <mergeCell ref="B95:B98"/>
    <mergeCell ref="C95:C98"/>
    <mergeCell ref="B99:B114"/>
    <mergeCell ref="C99:C114"/>
    <mergeCell ref="A72:A86"/>
    <mergeCell ref="F72:F86"/>
    <mergeCell ref="H72:H86"/>
    <mergeCell ref="J72:J86"/>
    <mergeCell ref="B73:B86"/>
    <mergeCell ref="C73:C86"/>
    <mergeCell ref="A50:A71"/>
    <mergeCell ref="B50:B52"/>
    <mergeCell ref="C50:C52"/>
    <mergeCell ref="F50:F71"/>
    <mergeCell ref="H50:H71"/>
    <mergeCell ref="J50:J71"/>
    <mergeCell ref="B53:B71"/>
    <mergeCell ref="C53:C71"/>
    <mergeCell ref="J42:J47"/>
    <mergeCell ref="B45:B47"/>
    <mergeCell ref="C45:C47"/>
    <mergeCell ref="A48:A49"/>
    <mergeCell ref="B48:B49"/>
    <mergeCell ref="C48:C49"/>
    <mergeCell ref="F48:F49"/>
    <mergeCell ref="H48:H49"/>
    <mergeCell ref="J48:J49"/>
    <mergeCell ref="A42:A47"/>
    <mergeCell ref="B42:B44"/>
    <mergeCell ref="C42:C44"/>
    <mergeCell ref="F42:F47"/>
    <mergeCell ref="H42:H47"/>
    <mergeCell ref="A22:A27"/>
    <mergeCell ref="B22:B25"/>
    <mergeCell ref="C22:C25"/>
    <mergeCell ref="F22:F27"/>
    <mergeCell ref="H22:H27"/>
    <mergeCell ref="J22:J27"/>
    <mergeCell ref="B26:B27"/>
    <mergeCell ref="C26:C27"/>
    <mergeCell ref="B37:B40"/>
    <mergeCell ref="C37:C40"/>
    <mergeCell ref="A28:A40"/>
    <mergeCell ref="B28:B30"/>
    <mergeCell ref="C28:C30"/>
    <mergeCell ref="F28:F40"/>
    <mergeCell ref="H28:H40"/>
    <mergeCell ref="J28:J40"/>
    <mergeCell ref="B31:B32"/>
    <mergeCell ref="C31:C32"/>
    <mergeCell ref="B33:B36"/>
    <mergeCell ref="C33:C36"/>
    <mergeCell ref="A16:A21"/>
    <mergeCell ref="B16:B17"/>
    <mergeCell ref="C16:C17"/>
    <mergeCell ref="F16:F21"/>
    <mergeCell ref="H16:H21"/>
    <mergeCell ref="J16:J21"/>
    <mergeCell ref="B19:B21"/>
    <mergeCell ref="C19:C21"/>
    <mergeCell ref="A11:A12"/>
    <mergeCell ref="F11:F12"/>
    <mergeCell ref="H11:H12"/>
    <mergeCell ref="J11:J12"/>
    <mergeCell ref="A13:A15"/>
    <mergeCell ref="B13:B15"/>
    <mergeCell ref="C13:C15"/>
    <mergeCell ref="F13:F15"/>
    <mergeCell ref="H13:H15"/>
    <mergeCell ref="J13:J15"/>
    <mergeCell ref="A8:A9"/>
    <mergeCell ref="B8:B9"/>
    <mergeCell ref="C8:C9"/>
    <mergeCell ref="F8:F9"/>
    <mergeCell ref="H8:H9"/>
    <mergeCell ref="J8:J9"/>
    <mergeCell ref="A2:L2"/>
    <mergeCell ref="K3:L3"/>
    <mergeCell ref="A4:A5"/>
    <mergeCell ref="B4:C5"/>
    <mergeCell ref="D4:D5"/>
    <mergeCell ref="E4:F4"/>
    <mergeCell ref="G4:H4"/>
    <mergeCell ref="I4:J4"/>
    <mergeCell ref="K4:L4"/>
  </mergeCells>
  <printOptions horizontalCentered="1"/>
  <pageMargins left="0.9055118110236221" right="0.9055118110236221" top="1.1023622047244095" bottom="0.59055118110236227" header="0.55118110236220474" footer="0.31496062992125984"/>
  <pageSetup paperSize="9" scale="39" firstPageNumber="59" orientation="landscape" useFirstPageNumber="1" r:id="rId1"/>
  <headerFooter alignWithMargins="0">
    <oddHeader>&amp;C&amp;18- &amp;P -</oddHeader>
  </headerFooter>
  <rowBreaks count="12" manualBreakCount="12">
    <brk id="21" max="11" man="1"/>
    <brk id="36" max="11" man="1"/>
    <brk id="49" max="11" man="1"/>
    <brk id="66" max="11" man="1"/>
    <brk id="84" max="11" man="1"/>
    <brk id="98" max="11" man="1"/>
    <brk id="114" max="11" man="1"/>
    <brk id="130" max="11" man="1"/>
    <brk id="144" max="11" man="1"/>
    <brk id="160" max="11" man="1"/>
    <brk id="176" max="11" man="1"/>
    <brk id="192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showGridLines="0" zoomScale="90" zoomScaleNormal="90" zoomScaleSheetLayoutView="91" workbookViewId="0">
      <selection activeCell="Q34" sqref="Q34"/>
    </sheetView>
  </sheetViews>
  <sheetFormatPr defaultRowHeight="14.25"/>
  <cols>
    <col min="1" max="2" width="14" style="1512" customWidth="1"/>
    <col min="3" max="3" width="76" style="1512" customWidth="1"/>
    <col min="4" max="4" width="14.85546875" style="1512" customWidth="1"/>
    <col min="5" max="5" width="14.85546875" style="1512" bestFit="1" customWidth="1"/>
    <col min="6" max="6" width="16.140625" style="1512" customWidth="1"/>
    <col min="7" max="13" width="14.42578125" style="1513" customWidth="1"/>
    <col min="14" max="14" width="15.85546875" style="1513" customWidth="1"/>
    <col min="15" max="256" width="9.140625" style="1512"/>
    <col min="257" max="258" width="14" style="1512" customWidth="1"/>
    <col min="259" max="259" width="76" style="1512" customWidth="1"/>
    <col min="260" max="260" width="14.85546875" style="1512" customWidth="1"/>
    <col min="261" max="261" width="14.85546875" style="1512" bestFit="1" customWidth="1"/>
    <col min="262" max="262" width="16.140625" style="1512" customWidth="1"/>
    <col min="263" max="269" width="14.42578125" style="1512" customWidth="1"/>
    <col min="270" max="270" width="15.85546875" style="1512" customWidth="1"/>
    <col min="271" max="512" width="9.140625" style="1512"/>
    <col min="513" max="514" width="14" style="1512" customWidth="1"/>
    <col min="515" max="515" width="76" style="1512" customWidth="1"/>
    <col min="516" max="516" width="14.85546875" style="1512" customWidth="1"/>
    <col min="517" max="517" width="14.85546875" style="1512" bestFit="1" customWidth="1"/>
    <col min="518" max="518" width="16.140625" style="1512" customWidth="1"/>
    <col min="519" max="525" width="14.42578125" style="1512" customWidth="1"/>
    <col min="526" max="526" width="15.85546875" style="1512" customWidth="1"/>
    <col min="527" max="768" width="9.140625" style="1512"/>
    <col min="769" max="770" width="14" style="1512" customWidth="1"/>
    <col min="771" max="771" width="76" style="1512" customWidth="1"/>
    <col min="772" max="772" width="14.85546875" style="1512" customWidth="1"/>
    <col min="773" max="773" width="14.85546875" style="1512" bestFit="1" customWidth="1"/>
    <col min="774" max="774" width="16.140625" style="1512" customWidth="1"/>
    <col min="775" max="781" width="14.42578125" style="1512" customWidth="1"/>
    <col min="782" max="782" width="15.85546875" style="1512" customWidth="1"/>
    <col min="783" max="1024" width="9.140625" style="1512"/>
    <col min="1025" max="1026" width="14" style="1512" customWidth="1"/>
    <col min="1027" max="1027" width="76" style="1512" customWidth="1"/>
    <col min="1028" max="1028" width="14.85546875" style="1512" customWidth="1"/>
    <col min="1029" max="1029" width="14.85546875" style="1512" bestFit="1" customWidth="1"/>
    <col min="1030" max="1030" width="16.140625" style="1512" customWidth="1"/>
    <col min="1031" max="1037" width="14.42578125" style="1512" customWidth="1"/>
    <col min="1038" max="1038" width="15.85546875" style="1512" customWidth="1"/>
    <col min="1039" max="1280" width="9.140625" style="1512"/>
    <col min="1281" max="1282" width="14" style="1512" customWidth="1"/>
    <col min="1283" max="1283" width="76" style="1512" customWidth="1"/>
    <col min="1284" max="1284" width="14.85546875" style="1512" customWidth="1"/>
    <col min="1285" max="1285" width="14.85546875" style="1512" bestFit="1" customWidth="1"/>
    <col min="1286" max="1286" width="16.140625" style="1512" customWidth="1"/>
    <col min="1287" max="1293" width="14.42578125" style="1512" customWidth="1"/>
    <col min="1294" max="1294" width="15.85546875" style="1512" customWidth="1"/>
    <col min="1295" max="1536" width="9.140625" style="1512"/>
    <col min="1537" max="1538" width="14" style="1512" customWidth="1"/>
    <col min="1539" max="1539" width="76" style="1512" customWidth="1"/>
    <col min="1540" max="1540" width="14.85546875" style="1512" customWidth="1"/>
    <col min="1541" max="1541" width="14.85546875" style="1512" bestFit="1" customWidth="1"/>
    <col min="1542" max="1542" width="16.140625" style="1512" customWidth="1"/>
    <col min="1543" max="1549" width="14.42578125" style="1512" customWidth="1"/>
    <col min="1550" max="1550" width="15.85546875" style="1512" customWidth="1"/>
    <col min="1551" max="1792" width="9.140625" style="1512"/>
    <col min="1793" max="1794" width="14" style="1512" customWidth="1"/>
    <col min="1795" max="1795" width="76" style="1512" customWidth="1"/>
    <col min="1796" max="1796" width="14.85546875" style="1512" customWidth="1"/>
    <col min="1797" max="1797" width="14.85546875" style="1512" bestFit="1" customWidth="1"/>
    <col min="1798" max="1798" width="16.140625" style="1512" customWidth="1"/>
    <col min="1799" max="1805" width="14.42578125" style="1512" customWidth="1"/>
    <col min="1806" max="1806" width="15.85546875" style="1512" customWidth="1"/>
    <col min="1807" max="2048" width="9.140625" style="1512"/>
    <col min="2049" max="2050" width="14" style="1512" customWidth="1"/>
    <col min="2051" max="2051" width="76" style="1512" customWidth="1"/>
    <col min="2052" max="2052" width="14.85546875" style="1512" customWidth="1"/>
    <col min="2053" max="2053" width="14.85546875" style="1512" bestFit="1" customWidth="1"/>
    <col min="2054" max="2054" width="16.140625" style="1512" customWidth="1"/>
    <col min="2055" max="2061" width="14.42578125" style="1512" customWidth="1"/>
    <col min="2062" max="2062" width="15.85546875" style="1512" customWidth="1"/>
    <col min="2063" max="2304" width="9.140625" style="1512"/>
    <col min="2305" max="2306" width="14" style="1512" customWidth="1"/>
    <col min="2307" max="2307" width="76" style="1512" customWidth="1"/>
    <col min="2308" max="2308" width="14.85546875" style="1512" customWidth="1"/>
    <col min="2309" max="2309" width="14.85546875" style="1512" bestFit="1" customWidth="1"/>
    <col min="2310" max="2310" width="16.140625" style="1512" customWidth="1"/>
    <col min="2311" max="2317" width="14.42578125" style="1512" customWidth="1"/>
    <col min="2318" max="2318" width="15.85546875" style="1512" customWidth="1"/>
    <col min="2319" max="2560" width="9.140625" style="1512"/>
    <col min="2561" max="2562" width="14" style="1512" customWidth="1"/>
    <col min="2563" max="2563" width="76" style="1512" customWidth="1"/>
    <col min="2564" max="2564" width="14.85546875" style="1512" customWidth="1"/>
    <col min="2565" max="2565" width="14.85546875" style="1512" bestFit="1" customWidth="1"/>
    <col min="2566" max="2566" width="16.140625" style="1512" customWidth="1"/>
    <col min="2567" max="2573" width="14.42578125" style="1512" customWidth="1"/>
    <col min="2574" max="2574" width="15.85546875" style="1512" customWidth="1"/>
    <col min="2575" max="2816" width="9.140625" style="1512"/>
    <col min="2817" max="2818" width="14" style="1512" customWidth="1"/>
    <col min="2819" max="2819" width="76" style="1512" customWidth="1"/>
    <col min="2820" max="2820" width="14.85546875" style="1512" customWidth="1"/>
    <col min="2821" max="2821" width="14.85546875" style="1512" bestFit="1" customWidth="1"/>
    <col min="2822" max="2822" width="16.140625" style="1512" customWidth="1"/>
    <col min="2823" max="2829" width="14.42578125" style="1512" customWidth="1"/>
    <col min="2830" max="2830" width="15.85546875" style="1512" customWidth="1"/>
    <col min="2831" max="3072" width="9.140625" style="1512"/>
    <col min="3073" max="3074" width="14" style="1512" customWidth="1"/>
    <col min="3075" max="3075" width="76" style="1512" customWidth="1"/>
    <col min="3076" max="3076" width="14.85546875" style="1512" customWidth="1"/>
    <col min="3077" max="3077" width="14.85546875" style="1512" bestFit="1" customWidth="1"/>
    <col min="3078" max="3078" width="16.140625" style="1512" customWidth="1"/>
    <col min="3079" max="3085" width="14.42578125" style="1512" customWidth="1"/>
    <col min="3086" max="3086" width="15.85546875" style="1512" customWidth="1"/>
    <col min="3087" max="3328" width="9.140625" style="1512"/>
    <col min="3329" max="3330" width="14" style="1512" customWidth="1"/>
    <col min="3331" max="3331" width="76" style="1512" customWidth="1"/>
    <col min="3332" max="3332" width="14.85546875" style="1512" customWidth="1"/>
    <col min="3333" max="3333" width="14.85546875" style="1512" bestFit="1" customWidth="1"/>
    <col min="3334" max="3334" width="16.140625" style="1512" customWidth="1"/>
    <col min="3335" max="3341" width="14.42578125" style="1512" customWidth="1"/>
    <col min="3342" max="3342" width="15.85546875" style="1512" customWidth="1"/>
    <col min="3343" max="3584" width="9.140625" style="1512"/>
    <col min="3585" max="3586" width="14" style="1512" customWidth="1"/>
    <col min="3587" max="3587" width="76" style="1512" customWidth="1"/>
    <col min="3588" max="3588" width="14.85546875" style="1512" customWidth="1"/>
    <col min="3589" max="3589" width="14.85546875" style="1512" bestFit="1" customWidth="1"/>
    <col min="3590" max="3590" width="16.140625" style="1512" customWidth="1"/>
    <col min="3591" max="3597" width="14.42578125" style="1512" customWidth="1"/>
    <col min="3598" max="3598" width="15.85546875" style="1512" customWidth="1"/>
    <col min="3599" max="3840" width="9.140625" style="1512"/>
    <col min="3841" max="3842" width="14" style="1512" customWidth="1"/>
    <col min="3843" max="3843" width="76" style="1512" customWidth="1"/>
    <col min="3844" max="3844" width="14.85546875" style="1512" customWidth="1"/>
    <col min="3845" max="3845" width="14.85546875" style="1512" bestFit="1" customWidth="1"/>
    <col min="3846" max="3846" width="16.140625" style="1512" customWidth="1"/>
    <col min="3847" max="3853" width="14.42578125" style="1512" customWidth="1"/>
    <col min="3854" max="3854" width="15.85546875" style="1512" customWidth="1"/>
    <col min="3855" max="4096" width="9.140625" style="1512"/>
    <col min="4097" max="4098" width="14" style="1512" customWidth="1"/>
    <col min="4099" max="4099" width="76" style="1512" customWidth="1"/>
    <col min="4100" max="4100" width="14.85546875" style="1512" customWidth="1"/>
    <col min="4101" max="4101" width="14.85546875" style="1512" bestFit="1" customWidth="1"/>
    <col min="4102" max="4102" width="16.140625" style="1512" customWidth="1"/>
    <col min="4103" max="4109" width="14.42578125" style="1512" customWidth="1"/>
    <col min="4110" max="4110" width="15.85546875" style="1512" customWidth="1"/>
    <col min="4111" max="4352" width="9.140625" style="1512"/>
    <col min="4353" max="4354" width="14" style="1512" customWidth="1"/>
    <col min="4355" max="4355" width="76" style="1512" customWidth="1"/>
    <col min="4356" max="4356" width="14.85546875" style="1512" customWidth="1"/>
    <col min="4357" max="4357" width="14.85546875" style="1512" bestFit="1" customWidth="1"/>
    <col min="4358" max="4358" width="16.140625" style="1512" customWidth="1"/>
    <col min="4359" max="4365" width="14.42578125" style="1512" customWidth="1"/>
    <col min="4366" max="4366" width="15.85546875" style="1512" customWidth="1"/>
    <col min="4367" max="4608" width="9.140625" style="1512"/>
    <col min="4609" max="4610" width="14" style="1512" customWidth="1"/>
    <col min="4611" max="4611" width="76" style="1512" customWidth="1"/>
    <col min="4612" max="4612" width="14.85546875" style="1512" customWidth="1"/>
    <col min="4613" max="4613" width="14.85546875" style="1512" bestFit="1" customWidth="1"/>
    <col min="4614" max="4614" width="16.140625" style="1512" customWidth="1"/>
    <col min="4615" max="4621" width="14.42578125" style="1512" customWidth="1"/>
    <col min="4622" max="4622" width="15.85546875" style="1512" customWidth="1"/>
    <col min="4623" max="4864" width="9.140625" style="1512"/>
    <col min="4865" max="4866" width="14" style="1512" customWidth="1"/>
    <col min="4867" max="4867" width="76" style="1512" customWidth="1"/>
    <col min="4868" max="4868" width="14.85546875" style="1512" customWidth="1"/>
    <col min="4869" max="4869" width="14.85546875" style="1512" bestFit="1" customWidth="1"/>
    <col min="4870" max="4870" width="16.140625" style="1512" customWidth="1"/>
    <col min="4871" max="4877" width="14.42578125" style="1512" customWidth="1"/>
    <col min="4878" max="4878" width="15.85546875" style="1512" customWidth="1"/>
    <col min="4879" max="5120" width="9.140625" style="1512"/>
    <col min="5121" max="5122" width="14" style="1512" customWidth="1"/>
    <col min="5123" max="5123" width="76" style="1512" customWidth="1"/>
    <col min="5124" max="5124" width="14.85546875" style="1512" customWidth="1"/>
    <col min="5125" max="5125" width="14.85546875" style="1512" bestFit="1" customWidth="1"/>
    <col min="5126" max="5126" width="16.140625" style="1512" customWidth="1"/>
    <col min="5127" max="5133" width="14.42578125" style="1512" customWidth="1"/>
    <col min="5134" max="5134" width="15.85546875" style="1512" customWidth="1"/>
    <col min="5135" max="5376" width="9.140625" style="1512"/>
    <col min="5377" max="5378" width="14" style="1512" customWidth="1"/>
    <col min="5379" max="5379" width="76" style="1512" customWidth="1"/>
    <col min="5380" max="5380" width="14.85546875" style="1512" customWidth="1"/>
    <col min="5381" max="5381" width="14.85546875" style="1512" bestFit="1" customWidth="1"/>
    <col min="5382" max="5382" width="16.140625" style="1512" customWidth="1"/>
    <col min="5383" max="5389" width="14.42578125" style="1512" customWidth="1"/>
    <col min="5390" max="5390" width="15.85546875" style="1512" customWidth="1"/>
    <col min="5391" max="5632" width="9.140625" style="1512"/>
    <col min="5633" max="5634" width="14" style="1512" customWidth="1"/>
    <col min="5635" max="5635" width="76" style="1512" customWidth="1"/>
    <col min="5636" max="5636" width="14.85546875" style="1512" customWidth="1"/>
    <col min="5637" max="5637" width="14.85546875" style="1512" bestFit="1" customWidth="1"/>
    <col min="5638" max="5638" width="16.140625" style="1512" customWidth="1"/>
    <col min="5639" max="5645" width="14.42578125" style="1512" customWidth="1"/>
    <col min="5646" max="5646" width="15.85546875" style="1512" customWidth="1"/>
    <col min="5647" max="5888" width="9.140625" style="1512"/>
    <col min="5889" max="5890" width="14" style="1512" customWidth="1"/>
    <col min="5891" max="5891" width="76" style="1512" customWidth="1"/>
    <col min="5892" max="5892" width="14.85546875" style="1512" customWidth="1"/>
    <col min="5893" max="5893" width="14.85546875" style="1512" bestFit="1" customWidth="1"/>
    <col min="5894" max="5894" width="16.140625" style="1512" customWidth="1"/>
    <col min="5895" max="5901" width="14.42578125" style="1512" customWidth="1"/>
    <col min="5902" max="5902" width="15.85546875" style="1512" customWidth="1"/>
    <col min="5903" max="6144" width="9.140625" style="1512"/>
    <col min="6145" max="6146" width="14" style="1512" customWidth="1"/>
    <col min="6147" max="6147" width="76" style="1512" customWidth="1"/>
    <col min="6148" max="6148" width="14.85546875" style="1512" customWidth="1"/>
    <col min="6149" max="6149" width="14.85546875" style="1512" bestFit="1" customWidth="1"/>
    <col min="6150" max="6150" width="16.140625" style="1512" customWidth="1"/>
    <col min="6151" max="6157" width="14.42578125" style="1512" customWidth="1"/>
    <col min="6158" max="6158" width="15.85546875" style="1512" customWidth="1"/>
    <col min="6159" max="6400" width="9.140625" style="1512"/>
    <col min="6401" max="6402" width="14" style="1512" customWidth="1"/>
    <col min="6403" max="6403" width="76" style="1512" customWidth="1"/>
    <col min="6404" max="6404" width="14.85546875" style="1512" customWidth="1"/>
    <col min="6405" max="6405" width="14.85546875" style="1512" bestFit="1" customWidth="1"/>
    <col min="6406" max="6406" width="16.140625" style="1512" customWidth="1"/>
    <col min="6407" max="6413" width="14.42578125" style="1512" customWidth="1"/>
    <col min="6414" max="6414" width="15.85546875" style="1512" customWidth="1"/>
    <col min="6415" max="6656" width="9.140625" style="1512"/>
    <col min="6657" max="6658" width="14" style="1512" customWidth="1"/>
    <col min="6659" max="6659" width="76" style="1512" customWidth="1"/>
    <col min="6660" max="6660" width="14.85546875" style="1512" customWidth="1"/>
    <col min="6661" max="6661" width="14.85546875" style="1512" bestFit="1" customWidth="1"/>
    <col min="6662" max="6662" width="16.140625" style="1512" customWidth="1"/>
    <col min="6663" max="6669" width="14.42578125" style="1512" customWidth="1"/>
    <col min="6670" max="6670" width="15.85546875" style="1512" customWidth="1"/>
    <col min="6671" max="6912" width="9.140625" style="1512"/>
    <col min="6913" max="6914" width="14" style="1512" customWidth="1"/>
    <col min="6915" max="6915" width="76" style="1512" customWidth="1"/>
    <col min="6916" max="6916" width="14.85546875" style="1512" customWidth="1"/>
    <col min="6917" max="6917" width="14.85546875" style="1512" bestFit="1" customWidth="1"/>
    <col min="6918" max="6918" width="16.140625" style="1512" customWidth="1"/>
    <col min="6919" max="6925" width="14.42578125" style="1512" customWidth="1"/>
    <col min="6926" max="6926" width="15.85546875" style="1512" customWidth="1"/>
    <col min="6927" max="7168" width="9.140625" style="1512"/>
    <col min="7169" max="7170" width="14" style="1512" customWidth="1"/>
    <col min="7171" max="7171" width="76" style="1512" customWidth="1"/>
    <col min="7172" max="7172" width="14.85546875" style="1512" customWidth="1"/>
    <col min="7173" max="7173" width="14.85546875" style="1512" bestFit="1" customWidth="1"/>
    <col min="7174" max="7174" width="16.140625" style="1512" customWidth="1"/>
    <col min="7175" max="7181" width="14.42578125" style="1512" customWidth="1"/>
    <col min="7182" max="7182" width="15.85546875" style="1512" customWidth="1"/>
    <col min="7183" max="7424" width="9.140625" style="1512"/>
    <col min="7425" max="7426" width="14" style="1512" customWidth="1"/>
    <col min="7427" max="7427" width="76" style="1512" customWidth="1"/>
    <col min="7428" max="7428" width="14.85546875" style="1512" customWidth="1"/>
    <col min="7429" max="7429" width="14.85546875" style="1512" bestFit="1" customWidth="1"/>
    <col min="7430" max="7430" width="16.140625" style="1512" customWidth="1"/>
    <col min="7431" max="7437" width="14.42578125" style="1512" customWidth="1"/>
    <col min="7438" max="7438" width="15.85546875" style="1512" customWidth="1"/>
    <col min="7439" max="7680" width="9.140625" style="1512"/>
    <col min="7681" max="7682" width="14" style="1512" customWidth="1"/>
    <col min="7683" max="7683" width="76" style="1512" customWidth="1"/>
    <col min="7684" max="7684" width="14.85546875" style="1512" customWidth="1"/>
    <col min="7685" max="7685" width="14.85546875" style="1512" bestFit="1" customWidth="1"/>
    <col min="7686" max="7686" width="16.140625" style="1512" customWidth="1"/>
    <col min="7687" max="7693" width="14.42578125" style="1512" customWidth="1"/>
    <col min="7694" max="7694" width="15.85546875" style="1512" customWidth="1"/>
    <col min="7695" max="7936" width="9.140625" style="1512"/>
    <col min="7937" max="7938" width="14" style="1512" customWidth="1"/>
    <col min="7939" max="7939" width="76" style="1512" customWidth="1"/>
    <col min="7940" max="7940" width="14.85546875" style="1512" customWidth="1"/>
    <col min="7941" max="7941" width="14.85546875" style="1512" bestFit="1" customWidth="1"/>
    <col min="7942" max="7942" width="16.140625" style="1512" customWidth="1"/>
    <col min="7943" max="7949" width="14.42578125" style="1512" customWidth="1"/>
    <col min="7950" max="7950" width="15.85546875" style="1512" customWidth="1"/>
    <col min="7951" max="8192" width="9.140625" style="1512"/>
    <col min="8193" max="8194" width="14" style="1512" customWidth="1"/>
    <col min="8195" max="8195" width="76" style="1512" customWidth="1"/>
    <col min="8196" max="8196" width="14.85546875" style="1512" customWidth="1"/>
    <col min="8197" max="8197" width="14.85546875" style="1512" bestFit="1" customWidth="1"/>
    <col min="8198" max="8198" width="16.140625" style="1512" customWidth="1"/>
    <col min="8199" max="8205" width="14.42578125" style="1512" customWidth="1"/>
    <col min="8206" max="8206" width="15.85546875" style="1512" customWidth="1"/>
    <col min="8207" max="8448" width="9.140625" style="1512"/>
    <col min="8449" max="8450" width="14" style="1512" customWidth="1"/>
    <col min="8451" max="8451" width="76" style="1512" customWidth="1"/>
    <col min="8452" max="8452" width="14.85546875" style="1512" customWidth="1"/>
    <col min="8453" max="8453" width="14.85546875" style="1512" bestFit="1" customWidth="1"/>
    <col min="8454" max="8454" width="16.140625" style="1512" customWidth="1"/>
    <col min="8455" max="8461" width="14.42578125" style="1512" customWidth="1"/>
    <col min="8462" max="8462" width="15.85546875" style="1512" customWidth="1"/>
    <col min="8463" max="8704" width="9.140625" style="1512"/>
    <col min="8705" max="8706" width="14" style="1512" customWidth="1"/>
    <col min="8707" max="8707" width="76" style="1512" customWidth="1"/>
    <col min="8708" max="8708" width="14.85546875" style="1512" customWidth="1"/>
    <col min="8709" max="8709" width="14.85546875" style="1512" bestFit="1" customWidth="1"/>
    <col min="8710" max="8710" width="16.140625" style="1512" customWidth="1"/>
    <col min="8711" max="8717" width="14.42578125" style="1512" customWidth="1"/>
    <col min="8718" max="8718" width="15.85546875" style="1512" customWidth="1"/>
    <col min="8719" max="8960" width="9.140625" style="1512"/>
    <col min="8961" max="8962" width="14" style="1512" customWidth="1"/>
    <col min="8963" max="8963" width="76" style="1512" customWidth="1"/>
    <col min="8964" max="8964" width="14.85546875" style="1512" customWidth="1"/>
    <col min="8965" max="8965" width="14.85546875" style="1512" bestFit="1" customWidth="1"/>
    <col min="8966" max="8966" width="16.140625" style="1512" customWidth="1"/>
    <col min="8967" max="8973" width="14.42578125" style="1512" customWidth="1"/>
    <col min="8974" max="8974" width="15.85546875" style="1512" customWidth="1"/>
    <col min="8975" max="9216" width="9.140625" style="1512"/>
    <col min="9217" max="9218" width="14" style="1512" customWidth="1"/>
    <col min="9219" max="9219" width="76" style="1512" customWidth="1"/>
    <col min="9220" max="9220" width="14.85546875" style="1512" customWidth="1"/>
    <col min="9221" max="9221" width="14.85546875" style="1512" bestFit="1" customWidth="1"/>
    <col min="9222" max="9222" width="16.140625" style="1512" customWidth="1"/>
    <col min="9223" max="9229" width="14.42578125" style="1512" customWidth="1"/>
    <col min="9230" max="9230" width="15.85546875" style="1512" customWidth="1"/>
    <col min="9231" max="9472" width="9.140625" style="1512"/>
    <col min="9473" max="9474" width="14" style="1512" customWidth="1"/>
    <col min="9475" max="9475" width="76" style="1512" customWidth="1"/>
    <col min="9476" max="9476" width="14.85546875" style="1512" customWidth="1"/>
    <col min="9477" max="9477" width="14.85546875" style="1512" bestFit="1" customWidth="1"/>
    <col min="9478" max="9478" width="16.140625" style="1512" customWidth="1"/>
    <col min="9479" max="9485" width="14.42578125" style="1512" customWidth="1"/>
    <col min="9486" max="9486" width="15.85546875" style="1512" customWidth="1"/>
    <col min="9487" max="9728" width="9.140625" style="1512"/>
    <col min="9729" max="9730" width="14" style="1512" customWidth="1"/>
    <col min="9731" max="9731" width="76" style="1512" customWidth="1"/>
    <col min="9732" max="9732" width="14.85546875" style="1512" customWidth="1"/>
    <col min="9733" max="9733" width="14.85546875" style="1512" bestFit="1" customWidth="1"/>
    <col min="9734" max="9734" width="16.140625" style="1512" customWidth="1"/>
    <col min="9735" max="9741" width="14.42578125" style="1512" customWidth="1"/>
    <col min="9742" max="9742" width="15.85546875" style="1512" customWidth="1"/>
    <col min="9743" max="9984" width="9.140625" style="1512"/>
    <col min="9985" max="9986" width="14" style="1512" customWidth="1"/>
    <col min="9987" max="9987" width="76" style="1512" customWidth="1"/>
    <col min="9988" max="9988" width="14.85546875" style="1512" customWidth="1"/>
    <col min="9989" max="9989" width="14.85546875" style="1512" bestFit="1" customWidth="1"/>
    <col min="9990" max="9990" width="16.140625" style="1512" customWidth="1"/>
    <col min="9991" max="9997" width="14.42578125" style="1512" customWidth="1"/>
    <col min="9998" max="9998" width="15.85546875" style="1512" customWidth="1"/>
    <col min="9999" max="10240" width="9.140625" style="1512"/>
    <col min="10241" max="10242" width="14" style="1512" customWidth="1"/>
    <col min="10243" max="10243" width="76" style="1512" customWidth="1"/>
    <col min="10244" max="10244" width="14.85546875" style="1512" customWidth="1"/>
    <col min="10245" max="10245" width="14.85546875" style="1512" bestFit="1" customWidth="1"/>
    <col min="10246" max="10246" width="16.140625" style="1512" customWidth="1"/>
    <col min="10247" max="10253" width="14.42578125" style="1512" customWidth="1"/>
    <col min="10254" max="10254" width="15.85546875" style="1512" customWidth="1"/>
    <col min="10255" max="10496" width="9.140625" style="1512"/>
    <col min="10497" max="10498" width="14" style="1512" customWidth="1"/>
    <col min="10499" max="10499" width="76" style="1512" customWidth="1"/>
    <col min="10500" max="10500" width="14.85546875" style="1512" customWidth="1"/>
    <col min="10501" max="10501" width="14.85546875" style="1512" bestFit="1" customWidth="1"/>
    <col min="10502" max="10502" width="16.140625" style="1512" customWidth="1"/>
    <col min="10503" max="10509" width="14.42578125" style="1512" customWidth="1"/>
    <col min="10510" max="10510" width="15.85546875" style="1512" customWidth="1"/>
    <col min="10511" max="10752" width="9.140625" style="1512"/>
    <col min="10753" max="10754" width="14" style="1512" customWidth="1"/>
    <col min="10755" max="10755" width="76" style="1512" customWidth="1"/>
    <col min="10756" max="10756" width="14.85546875" style="1512" customWidth="1"/>
    <col min="10757" max="10757" width="14.85546875" style="1512" bestFit="1" customWidth="1"/>
    <col min="10758" max="10758" width="16.140625" style="1512" customWidth="1"/>
    <col min="10759" max="10765" width="14.42578125" style="1512" customWidth="1"/>
    <col min="10766" max="10766" width="15.85546875" style="1512" customWidth="1"/>
    <col min="10767" max="11008" width="9.140625" style="1512"/>
    <col min="11009" max="11010" width="14" style="1512" customWidth="1"/>
    <col min="11011" max="11011" width="76" style="1512" customWidth="1"/>
    <col min="11012" max="11012" width="14.85546875" style="1512" customWidth="1"/>
    <col min="11013" max="11013" width="14.85546875" style="1512" bestFit="1" customWidth="1"/>
    <col min="11014" max="11014" width="16.140625" style="1512" customWidth="1"/>
    <col min="11015" max="11021" width="14.42578125" style="1512" customWidth="1"/>
    <col min="11022" max="11022" width="15.85546875" style="1512" customWidth="1"/>
    <col min="11023" max="11264" width="9.140625" style="1512"/>
    <col min="11265" max="11266" width="14" style="1512" customWidth="1"/>
    <col min="11267" max="11267" width="76" style="1512" customWidth="1"/>
    <col min="11268" max="11268" width="14.85546875" style="1512" customWidth="1"/>
    <col min="11269" max="11269" width="14.85546875" style="1512" bestFit="1" customWidth="1"/>
    <col min="11270" max="11270" width="16.140625" style="1512" customWidth="1"/>
    <col min="11271" max="11277" width="14.42578125" style="1512" customWidth="1"/>
    <col min="11278" max="11278" width="15.85546875" style="1512" customWidth="1"/>
    <col min="11279" max="11520" width="9.140625" style="1512"/>
    <col min="11521" max="11522" width="14" style="1512" customWidth="1"/>
    <col min="11523" max="11523" width="76" style="1512" customWidth="1"/>
    <col min="11524" max="11524" width="14.85546875" style="1512" customWidth="1"/>
    <col min="11525" max="11525" width="14.85546875" style="1512" bestFit="1" customWidth="1"/>
    <col min="11526" max="11526" width="16.140625" style="1512" customWidth="1"/>
    <col min="11527" max="11533" width="14.42578125" style="1512" customWidth="1"/>
    <col min="11534" max="11534" width="15.85546875" style="1512" customWidth="1"/>
    <col min="11535" max="11776" width="9.140625" style="1512"/>
    <col min="11777" max="11778" width="14" style="1512" customWidth="1"/>
    <col min="11779" max="11779" width="76" style="1512" customWidth="1"/>
    <col min="11780" max="11780" width="14.85546875" style="1512" customWidth="1"/>
    <col min="11781" max="11781" width="14.85546875" style="1512" bestFit="1" customWidth="1"/>
    <col min="11782" max="11782" width="16.140625" style="1512" customWidth="1"/>
    <col min="11783" max="11789" width="14.42578125" style="1512" customWidth="1"/>
    <col min="11790" max="11790" width="15.85546875" style="1512" customWidth="1"/>
    <col min="11791" max="12032" width="9.140625" style="1512"/>
    <col min="12033" max="12034" width="14" style="1512" customWidth="1"/>
    <col min="12035" max="12035" width="76" style="1512" customWidth="1"/>
    <col min="12036" max="12036" width="14.85546875" style="1512" customWidth="1"/>
    <col min="12037" max="12037" width="14.85546875" style="1512" bestFit="1" customWidth="1"/>
    <col min="12038" max="12038" width="16.140625" style="1512" customWidth="1"/>
    <col min="12039" max="12045" width="14.42578125" style="1512" customWidth="1"/>
    <col min="12046" max="12046" width="15.85546875" style="1512" customWidth="1"/>
    <col min="12047" max="12288" width="9.140625" style="1512"/>
    <col min="12289" max="12290" width="14" style="1512" customWidth="1"/>
    <col min="12291" max="12291" width="76" style="1512" customWidth="1"/>
    <col min="12292" max="12292" width="14.85546875" style="1512" customWidth="1"/>
    <col min="12293" max="12293" width="14.85546875" style="1512" bestFit="1" customWidth="1"/>
    <col min="12294" max="12294" width="16.140625" style="1512" customWidth="1"/>
    <col min="12295" max="12301" width="14.42578125" style="1512" customWidth="1"/>
    <col min="12302" max="12302" width="15.85546875" style="1512" customWidth="1"/>
    <col min="12303" max="12544" width="9.140625" style="1512"/>
    <col min="12545" max="12546" width="14" style="1512" customWidth="1"/>
    <col min="12547" max="12547" width="76" style="1512" customWidth="1"/>
    <col min="12548" max="12548" width="14.85546875" style="1512" customWidth="1"/>
    <col min="12549" max="12549" width="14.85546875" style="1512" bestFit="1" customWidth="1"/>
    <col min="12550" max="12550" width="16.140625" style="1512" customWidth="1"/>
    <col min="12551" max="12557" width="14.42578125" style="1512" customWidth="1"/>
    <col min="12558" max="12558" width="15.85546875" style="1512" customWidth="1"/>
    <col min="12559" max="12800" width="9.140625" style="1512"/>
    <col min="12801" max="12802" width="14" style="1512" customWidth="1"/>
    <col min="12803" max="12803" width="76" style="1512" customWidth="1"/>
    <col min="12804" max="12804" width="14.85546875" style="1512" customWidth="1"/>
    <col min="12805" max="12805" width="14.85546875" style="1512" bestFit="1" customWidth="1"/>
    <col min="12806" max="12806" width="16.140625" style="1512" customWidth="1"/>
    <col min="12807" max="12813" width="14.42578125" style="1512" customWidth="1"/>
    <col min="12814" max="12814" width="15.85546875" style="1512" customWidth="1"/>
    <col min="12815" max="13056" width="9.140625" style="1512"/>
    <col min="13057" max="13058" width="14" style="1512" customWidth="1"/>
    <col min="13059" max="13059" width="76" style="1512" customWidth="1"/>
    <col min="13060" max="13060" width="14.85546875" style="1512" customWidth="1"/>
    <col min="13061" max="13061" width="14.85546875" style="1512" bestFit="1" customWidth="1"/>
    <col min="13062" max="13062" width="16.140625" style="1512" customWidth="1"/>
    <col min="13063" max="13069" width="14.42578125" style="1512" customWidth="1"/>
    <col min="13070" max="13070" width="15.85546875" style="1512" customWidth="1"/>
    <col min="13071" max="13312" width="9.140625" style="1512"/>
    <col min="13313" max="13314" width="14" style="1512" customWidth="1"/>
    <col min="13315" max="13315" width="76" style="1512" customWidth="1"/>
    <col min="13316" max="13316" width="14.85546875" style="1512" customWidth="1"/>
    <col min="13317" max="13317" width="14.85546875" style="1512" bestFit="1" customWidth="1"/>
    <col min="13318" max="13318" width="16.140625" style="1512" customWidth="1"/>
    <col min="13319" max="13325" width="14.42578125" style="1512" customWidth="1"/>
    <col min="13326" max="13326" width="15.85546875" style="1512" customWidth="1"/>
    <col min="13327" max="13568" width="9.140625" style="1512"/>
    <col min="13569" max="13570" width="14" style="1512" customWidth="1"/>
    <col min="13571" max="13571" width="76" style="1512" customWidth="1"/>
    <col min="13572" max="13572" width="14.85546875" style="1512" customWidth="1"/>
    <col min="13573" max="13573" width="14.85546875" style="1512" bestFit="1" customWidth="1"/>
    <col min="13574" max="13574" width="16.140625" style="1512" customWidth="1"/>
    <col min="13575" max="13581" width="14.42578125" style="1512" customWidth="1"/>
    <col min="13582" max="13582" width="15.85546875" style="1512" customWidth="1"/>
    <col min="13583" max="13824" width="9.140625" style="1512"/>
    <col min="13825" max="13826" width="14" style="1512" customWidth="1"/>
    <col min="13827" max="13827" width="76" style="1512" customWidth="1"/>
    <col min="13828" max="13828" width="14.85546875" style="1512" customWidth="1"/>
    <col min="13829" max="13829" width="14.85546875" style="1512" bestFit="1" customWidth="1"/>
    <col min="13830" max="13830" width="16.140625" style="1512" customWidth="1"/>
    <col min="13831" max="13837" width="14.42578125" style="1512" customWidth="1"/>
    <col min="13838" max="13838" width="15.85546875" style="1512" customWidth="1"/>
    <col min="13839" max="14080" width="9.140625" style="1512"/>
    <col min="14081" max="14082" width="14" style="1512" customWidth="1"/>
    <col min="14083" max="14083" width="76" style="1512" customWidth="1"/>
    <col min="14084" max="14084" width="14.85546875" style="1512" customWidth="1"/>
    <col min="14085" max="14085" width="14.85546875" style="1512" bestFit="1" customWidth="1"/>
    <col min="14086" max="14086" width="16.140625" style="1512" customWidth="1"/>
    <col min="14087" max="14093" width="14.42578125" style="1512" customWidth="1"/>
    <col min="14094" max="14094" width="15.85546875" style="1512" customWidth="1"/>
    <col min="14095" max="14336" width="9.140625" style="1512"/>
    <col min="14337" max="14338" width="14" style="1512" customWidth="1"/>
    <col min="14339" max="14339" width="76" style="1512" customWidth="1"/>
    <col min="14340" max="14340" width="14.85546875" style="1512" customWidth="1"/>
    <col min="14341" max="14341" width="14.85546875" style="1512" bestFit="1" customWidth="1"/>
    <col min="14342" max="14342" width="16.140625" style="1512" customWidth="1"/>
    <col min="14343" max="14349" width="14.42578125" style="1512" customWidth="1"/>
    <col min="14350" max="14350" width="15.85546875" style="1512" customWidth="1"/>
    <col min="14351" max="14592" width="9.140625" style="1512"/>
    <col min="14593" max="14594" width="14" style="1512" customWidth="1"/>
    <col min="14595" max="14595" width="76" style="1512" customWidth="1"/>
    <col min="14596" max="14596" width="14.85546875" style="1512" customWidth="1"/>
    <col min="14597" max="14597" width="14.85546875" style="1512" bestFit="1" customWidth="1"/>
    <col min="14598" max="14598" width="16.140625" style="1512" customWidth="1"/>
    <col min="14599" max="14605" width="14.42578125" style="1512" customWidth="1"/>
    <col min="14606" max="14606" width="15.85546875" style="1512" customWidth="1"/>
    <col min="14607" max="14848" width="9.140625" style="1512"/>
    <col min="14849" max="14850" width="14" style="1512" customWidth="1"/>
    <col min="14851" max="14851" width="76" style="1512" customWidth="1"/>
    <col min="14852" max="14852" width="14.85546875" style="1512" customWidth="1"/>
    <col min="14853" max="14853" width="14.85546875" style="1512" bestFit="1" customWidth="1"/>
    <col min="14854" max="14854" width="16.140625" style="1512" customWidth="1"/>
    <col min="14855" max="14861" width="14.42578125" style="1512" customWidth="1"/>
    <col min="14862" max="14862" width="15.85546875" style="1512" customWidth="1"/>
    <col min="14863" max="15104" width="9.140625" style="1512"/>
    <col min="15105" max="15106" width="14" style="1512" customWidth="1"/>
    <col min="15107" max="15107" width="76" style="1512" customWidth="1"/>
    <col min="15108" max="15108" width="14.85546875" style="1512" customWidth="1"/>
    <col min="15109" max="15109" width="14.85546875" style="1512" bestFit="1" customWidth="1"/>
    <col min="15110" max="15110" width="16.140625" style="1512" customWidth="1"/>
    <col min="15111" max="15117" width="14.42578125" style="1512" customWidth="1"/>
    <col min="15118" max="15118" width="15.85546875" style="1512" customWidth="1"/>
    <col min="15119" max="15360" width="9.140625" style="1512"/>
    <col min="15361" max="15362" width="14" style="1512" customWidth="1"/>
    <col min="15363" max="15363" width="76" style="1512" customWidth="1"/>
    <col min="15364" max="15364" width="14.85546875" style="1512" customWidth="1"/>
    <col min="15365" max="15365" width="14.85546875" style="1512" bestFit="1" customWidth="1"/>
    <col min="15366" max="15366" width="16.140625" style="1512" customWidth="1"/>
    <col min="15367" max="15373" width="14.42578125" style="1512" customWidth="1"/>
    <col min="15374" max="15374" width="15.85546875" style="1512" customWidth="1"/>
    <col min="15375" max="15616" width="9.140625" style="1512"/>
    <col min="15617" max="15618" width="14" style="1512" customWidth="1"/>
    <col min="15619" max="15619" width="76" style="1512" customWidth="1"/>
    <col min="15620" max="15620" width="14.85546875" style="1512" customWidth="1"/>
    <col min="15621" max="15621" width="14.85546875" style="1512" bestFit="1" customWidth="1"/>
    <col min="15622" max="15622" width="16.140625" style="1512" customWidth="1"/>
    <col min="15623" max="15629" width="14.42578125" style="1512" customWidth="1"/>
    <col min="15630" max="15630" width="15.85546875" style="1512" customWidth="1"/>
    <col min="15631" max="15872" width="9.140625" style="1512"/>
    <col min="15873" max="15874" width="14" style="1512" customWidth="1"/>
    <col min="15875" max="15875" width="76" style="1512" customWidth="1"/>
    <col min="15876" max="15876" width="14.85546875" style="1512" customWidth="1"/>
    <col min="15877" max="15877" width="14.85546875" style="1512" bestFit="1" customWidth="1"/>
    <col min="15878" max="15878" width="16.140625" style="1512" customWidth="1"/>
    <col min="15879" max="15885" width="14.42578125" style="1512" customWidth="1"/>
    <col min="15886" max="15886" width="15.85546875" style="1512" customWidth="1"/>
    <col min="15887" max="16128" width="9.140625" style="1512"/>
    <col min="16129" max="16130" width="14" style="1512" customWidth="1"/>
    <col min="16131" max="16131" width="76" style="1512" customWidth="1"/>
    <col min="16132" max="16132" width="14.85546875" style="1512" customWidth="1"/>
    <col min="16133" max="16133" width="14.85546875" style="1512" bestFit="1" customWidth="1"/>
    <col min="16134" max="16134" width="16.140625" style="1512" customWidth="1"/>
    <col min="16135" max="16141" width="14.42578125" style="1512" customWidth="1"/>
    <col min="16142" max="16142" width="15.85546875" style="1512" customWidth="1"/>
    <col min="16143" max="16384" width="9.140625" style="1512"/>
  </cols>
  <sheetData>
    <row r="1" spans="1:14" s="1458" customFormat="1" ht="16.5">
      <c r="A1" s="1451" t="s">
        <v>824</v>
      </c>
      <c r="B1" s="1452"/>
      <c r="C1" s="1453"/>
      <c r="D1" s="1453"/>
      <c r="E1" s="1454"/>
      <c r="F1" s="1455"/>
      <c r="G1" s="1455"/>
      <c r="H1" s="1456"/>
      <c r="I1" s="1456"/>
      <c r="J1" s="1456"/>
      <c r="K1" s="1456"/>
      <c r="L1" s="1456"/>
      <c r="M1" s="1456"/>
      <c r="N1" s="1457"/>
    </row>
    <row r="2" spans="1:14" s="1461" customFormat="1" ht="16.5">
      <c r="A2" s="1799" t="s">
        <v>825</v>
      </c>
      <c r="B2" s="1799"/>
      <c r="C2" s="1799"/>
      <c r="D2" s="1799"/>
      <c r="E2" s="1799"/>
      <c r="F2" s="1799"/>
      <c r="G2" s="1799"/>
      <c r="H2" s="1799"/>
      <c r="I2" s="1799"/>
      <c r="J2" s="1799"/>
      <c r="K2" s="1799"/>
      <c r="L2" s="1799"/>
      <c r="M2" s="1459"/>
      <c r="N2" s="1460"/>
    </row>
    <row r="3" spans="1:14" s="1461" customFormat="1" ht="16.5">
      <c r="A3" s="1459"/>
      <c r="B3" s="1459"/>
      <c r="C3" s="1459"/>
      <c r="D3" s="1459"/>
      <c r="E3" s="1459"/>
      <c r="F3" s="1459"/>
      <c r="G3" s="1459"/>
      <c r="H3" s="1459"/>
      <c r="I3" s="1459"/>
      <c r="J3" s="1459"/>
      <c r="K3" s="1459"/>
      <c r="L3" s="1459"/>
      <c r="M3" s="1459"/>
      <c r="N3" s="1459"/>
    </row>
    <row r="4" spans="1:14" s="1465" customFormat="1" ht="12.75" customHeight="1">
      <c r="A4" s="1462"/>
      <c r="B4" s="1462"/>
      <c r="C4" s="1462"/>
      <c r="D4" s="1462"/>
      <c r="E4" s="1462"/>
      <c r="F4" s="1462"/>
      <c r="G4" s="1463"/>
      <c r="H4" s="1464"/>
      <c r="I4" s="1463"/>
      <c r="J4" s="1463"/>
      <c r="K4" s="1463"/>
      <c r="L4" s="1463"/>
      <c r="M4" s="1463"/>
      <c r="N4" s="1464" t="s">
        <v>2</v>
      </c>
    </row>
    <row r="5" spans="1:14" s="1465" customFormat="1" ht="21.75" customHeight="1">
      <c r="A5" s="1800" t="s">
        <v>826</v>
      </c>
      <c r="B5" s="1800"/>
      <c r="C5" s="1791" t="s">
        <v>827</v>
      </c>
      <c r="D5" s="1800" t="s">
        <v>828</v>
      </c>
      <c r="E5" s="1800"/>
      <c r="F5" s="1800"/>
      <c r="G5" s="1800"/>
      <c r="H5" s="1800"/>
      <c r="I5" s="1800"/>
      <c r="J5" s="1800"/>
      <c r="K5" s="1800"/>
      <c r="L5" s="1800"/>
      <c r="M5" s="1800"/>
      <c r="N5" s="1788" t="s">
        <v>829</v>
      </c>
    </row>
    <row r="6" spans="1:14" s="1465" customFormat="1" ht="11.25" customHeight="1">
      <c r="A6" s="1791" t="s">
        <v>830</v>
      </c>
      <c r="B6" s="1794" t="s">
        <v>831</v>
      </c>
      <c r="C6" s="1792"/>
      <c r="D6" s="1792">
        <v>2019</v>
      </c>
      <c r="E6" s="1792">
        <v>2018</v>
      </c>
      <c r="F6" s="1792">
        <v>2017</v>
      </c>
      <c r="G6" s="1792">
        <v>2016</v>
      </c>
      <c r="H6" s="1792">
        <v>2015</v>
      </c>
      <c r="I6" s="1797">
        <v>2014</v>
      </c>
      <c r="J6" s="1797">
        <v>2013</v>
      </c>
      <c r="K6" s="1797">
        <v>2012</v>
      </c>
      <c r="L6" s="1797">
        <v>2011</v>
      </c>
      <c r="M6" s="1797">
        <v>2010</v>
      </c>
      <c r="N6" s="1789"/>
    </row>
    <row r="7" spans="1:14" s="1465" customFormat="1" ht="12" customHeight="1">
      <c r="A7" s="1792"/>
      <c r="B7" s="1795"/>
      <c r="C7" s="1792"/>
      <c r="D7" s="1792"/>
      <c r="E7" s="1792"/>
      <c r="F7" s="1792"/>
      <c r="G7" s="1792"/>
      <c r="H7" s="1792"/>
      <c r="I7" s="1797"/>
      <c r="J7" s="1797"/>
      <c r="K7" s="1797"/>
      <c r="L7" s="1797"/>
      <c r="M7" s="1797"/>
      <c r="N7" s="1789"/>
    </row>
    <row r="8" spans="1:14" s="1465" customFormat="1" ht="12" customHeight="1">
      <c r="A8" s="1792"/>
      <c r="B8" s="1795"/>
      <c r="C8" s="1792"/>
      <c r="D8" s="1792"/>
      <c r="E8" s="1792"/>
      <c r="F8" s="1792"/>
      <c r="G8" s="1792"/>
      <c r="H8" s="1792"/>
      <c r="I8" s="1797"/>
      <c r="J8" s="1797"/>
      <c r="K8" s="1797"/>
      <c r="L8" s="1797"/>
      <c r="M8" s="1797"/>
      <c r="N8" s="1789"/>
    </row>
    <row r="9" spans="1:14" s="1465" customFormat="1" ht="12" customHeight="1">
      <c r="A9" s="1792"/>
      <c r="B9" s="1795"/>
      <c r="C9" s="1792"/>
      <c r="D9" s="1792"/>
      <c r="E9" s="1792"/>
      <c r="F9" s="1792"/>
      <c r="G9" s="1792"/>
      <c r="H9" s="1792"/>
      <c r="I9" s="1797"/>
      <c r="J9" s="1797"/>
      <c r="K9" s="1797"/>
      <c r="L9" s="1797"/>
      <c r="M9" s="1797"/>
      <c r="N9" s="1789"/>
    </row>
    <row r="10" spans="1:14" s="1465" customFormat="1" ht="29.1" customHeight="1">
      <c r="A10" s="1793"/>
      <c r="B10" s="1796"/>
      <c r="C10" s="1793"/>
      <c r="D10" s="1793"/>
      <c r="E10" s="1793"/>
      <c r="F10" s="1793"/>
      <c r="G10" s="1793"/>
      <c r="H10" s="1793"/>
      <c r="I10" s="1798"/>
      <c r="J10" s="1798"/>
      <c r="K10" s="1798"/>
      <c r="L10" s="1798"/>
      <c r="M10" s="1798"/>
      <c r="N10" s="1790"/>
    </row>
    <row r="11" spans="1:14" s="1469" customFormat="1" ht="12.75">
      <c r="A11" s="1466">
        <v>1</v>
      </c>
      <c r="B11" s="1467">
        <v>2</v>
      </c>
      <c r="C11" s="1467">
        <v>3</v>
      </c>
      <c r="D11" s="1468">
        <v>4</v>
      </c>
      <c r="E11" s="1466">
        <v>5</v>
      </c>
      <c r="F11" s="1467">
        <v>6</v>
      </c>
      <c r="G11" s="1467">
        <v>7</v>
      </c>
      <c r="H11" s="1468">
        <v>8</v>
      </c>
      <c r="I11" s="1466">
        <v>9</v>
      </c>
      <c r="J11" s="1467">
        <v>10</v>
      </c>
      <c r="K11" s="1467">
        <v>11</v>
      </c>
      <c r="L11" s="1468">
        <v>12</v>
      </c>
      <c r="M11" s="1466">
        <v>13</v>
      </c>
      <c r="N11" s="1467">
        <v>14</v>
      </c>
    </row>
    <row r="12" spans="1:14" s="1469" customFormat="1" ht="25.15" customHeight="1">
      <c r="A12" s="1466">
        <v>16</v>
      </c>
      <c r="B12" s="1466">
        <v>750</v>
      </c>
      <c r="C12" s="1470" t="s">
        <v>769</v>
      </c>
      <c r="D12" s="1471">
        <v>474559.4</v>
      </c>
      <c r="E12" s="1472">
        <v>33450.78</v>
      </c>
      <c r="F12" s="1473">
        <v>73.739999999999995</v>
      </c>
      <c r="G12" s="1474">
        <v>0</v>
      </c>
      <c r="H12" s="1474">
        <v>0</v>
      </c>
      <c r="I12" s="1474">
        <v>0</v>
      </c>
      <c r="J12" s="1474">
        <v>0</v>
      </c>
      <c r="K12" s="1474">
        <v>0</v>
      </c>
      <c r="L12" s="1474">
        <v>0</v>
      </c>
      <c r="M12" s="1474">
        <v>0</v>
      </c>
      <c r="N12" s="1474">
        <v>0</v>
      </c>
    </row>
    <row r="13" spans="1:14" s="1476" customFormat="1" ht="25.15" customHeight="1">
      <c r="A13" s="1475">
        <v>17</v>
      </c>
      <c r="B13" s="1466">
        <v>750</v>
      </c>
      <c r="C13" s="1470" t="s">
        <v>769</v>
      </c>
      <c r="D13" s="1471">
        <v>114749.25</v>
      </c>
      <c r="E13" s="1472">
        <v>5101.1000000000004</v>
      </c>
      <c r="F13" s="1474">
        <v>0</v>
      </c>
      <c r="G13" s="1474">
        <v>0</v>
      </c>
      <c r="H13" s="1474">
        <v>0</v>
      </c>
      <c r="I13" s="1474">
        <v>0</v>
      </c>
      <c r="J13" s="1474">
        <v>0</v>
      </c>
      <c r="K13" s="1474">
        <v>0</v>
      </c>
      <c r="L13" s="1474">
        <v>0</v>
      </c>
      <c r="M13" s="1474">
        <v>0</v>
      </c>
      <c r="N13" s="1474">
        <v>0</v>
      </c>
    </row>
    <row r="14" spans="1:14" s="1476" customFormat="1" ht="25.15" customHeight="1">
      <c r="A14" s="1475">
        <v>19</v>
      </c>
      <c r="B14" s="1477">
        <v>750</v>
      </c>
      <c r="C14" s="1470" t="s">
        <v>770</v>
      </c>
      <c r="D14" s="1478">
        <v>963.26</v>
      </c>
      <c r="E14" s="1474">
        <v>0</v>
      </c>
      <c r="F14" s="1474">
        <v>0</v>
      </c>
      <c r="G14" s="1474">
        <v>0</v>
      </c>
      <c r="H14" s="1474">
        <v>0</v>
      </c>
      <c r="I14" s="1474">
        <v>0</v>
      </c>
      <c r="J14" s="1474">
        <v>0</v>
      </c>
      <c r="K14" s="1474">
        <v>0</v>
      </c>
      <c r="L14" s="1474">
        <v>0</v>
      </c>
      <c r="M14" s="1474">
        <v>0</v>
      </c>
      <c r="N14" s="1474">
        <v>0</v>
      </c>
    </row>
    <row r="15" spans="1:14" s="1476" customFormat="1" ht="25.15" customHeight="1">
      <c r="A15" s="1804">
        <v>20</v>
      </c>
      <c r="B15" s="1791">
        <v>150</v>
      </c>
      <c r="C15" s="1470" t="s">
        <v>832</v>
      </c>
      <c r="D15" s="1474">
        <v>0</v>
      </c>
      <c r="E15" s="1474">
        <v>0</v>
      </c>
      <c r="F15" s="1474">
        <v>0</v>
      </c>
      <c r="G15" s="1474">
        <v>0</v>
      </c>
      <c r="H15" s="1474">
        <v>0</v>
      </c>
      <c r="I15" s="1472">
        <v>34772.04</v>
      </c>
      <c r="J15" s="1474">
        <v>0</v>
      </c>
      <c r="K15" s="1474">
        <v>0</v>
      </c>
      <c r="L15" s="1474">
        <v>0</v>
      </c>
      <c r="M15" s="1474">
        <v>0</v>
      </c>
      <c r="N15" s="1474">
        <v>0</v>
      </c>
    </row>
    <row r="16" spans="1:14" s="1476" customFormat="1" ht="25.15" customHeight="1">
      <c r="A16" s="1805"/>
      <c r="B16" s="1792"/>
      <c r="C16" s="1470" t="s">
        <v>767</v>
      </c>
      <c r="D16" s="1479">
        <v>0</v>
      </c>
      <c r="E16" s="1480">
        <v>3600</v>
      </c>
      <c r="F16" s="1474">
        <v>0</v>
      </c>
      <c r="G16" s="1474">
        <v>0</v>
      </c>
      <c r="H16" s="1474">
        <v>0</v>
      </c>
      <c r="I16" s="1474">
        <v>0</v>
      </c>
      <c r="J16" s="1474">
        <v>0</v>
      </c>
      <c r="K16" s="1474">
        <v>0</v>
      </c>
      <c r="L16" s="1474">
        <v>0</v>
      </c>
      <c r="M16" s="1474">
        <v>0</v>
      </c>
      <c r="N16" s="1474">
        <v>0</v>
      </c>
    </row>
    <row r="17" spans="1:14" s="1476" customFormat="1" ht="25.15" customHeight="1">
      <c r="A17" s="1805"/>
      <c r="B17" s="1793"/>
      <c r="C17" s="1470" t="s">
        <v>770</v>
      </c>
      <c r="D17" s="1471">
        <v>719.35</v>
      </c>
      <c r="E17" s="1474">
        <v>0</v>
      </c>
      <c r="F17" s="1474">
        <v>0</v>
      </c>
      <c r="G17" s="1474">
        <v>0</v>
      </c>
      <c r="H17" s="1474">
        <v>0</v>
      </c>
      <c r="I17" s="1474">
        <v>0</v>
      </c>
      <c r="J17" s="1474">
        <v>0</v>
      </c>
      <c r="K17" s="1474">
        <v>0</v>
      </c>
      <c r="L17" s="1473">
        <v>1</v>
      </c>
      <c r="M17" s="1474">
        <v>0</v>
      </c>
      <c r="N17" s="1474">
        <v>0</v>
      </c>
    </row>
    <row r="18" spans="1:14" s="1476" customFormat="1" ht="25.15" customHeight="1">
      <c r="A18" s="1806"/>
      <c r="B18" s="1481">
        <v>500</v>
      </c>
      <c r="C18" s="1470" t="s">
        <v>767</v>
      </c>
      <c r="D18" s="1474">
        <v>0</v>
      </c>
      <c r="E18" s="1480">
        <v>178293.14</v>
      </c>
      <c r="F18" s="1474">
        <v>0</v>
      </c>
      <c r="G18" s="1474">
        <v>0</v>
      </c>
      <c r="H18" s="1474">
        <v>0</v>
      </c>
      <c r="I18" s="1474">
        <v>0</v>
      </c>
      <c r="J18" s="1474">
        <v>0</v>
      </c>
      <c r="K18" s="1474">
        <v>0</v>
      </c>
      <c r="L18" s="1474">
        <v>0</v>
      </c>
      <c r="M18" s="1474">
        <v>0</v>
      </c>
      <c r="N18" s="1474">
        <v>0</v>
      </c>
    </row>
    <row r="19" spans="1:14" s="1476" customFormat="1" ht="25.15" customHeight="1">
      <c r="A19" s="1804">
        <v>24</v>
      </c>
      <c r="B19" s="1466">
        <v>730</v>
      </c>
      <c r="C19" s="1470" t="s">
        <v>766</v>
      </c>
      <c r="D19" s="1471">
        <v>1140083.21</v>
      </c>
      <c r="E19" s="1474">
        <v>0</v>
      </c>
      <c r="F19" s="1474">
        <v>0</v>
      </c>
      <c r="G19" s="1474">
        <v>0</v>
      </c>
      <c r="H19" s="1474">
        <v>0</v>
      </c>
      <c r="I19" s="1474">
        <v>0</v>
      </c>
      <c r="J19" s="1474">
        <v>0</v>
      </c>
      <c r="K19" s="1474">
        <v>0</v>
      </c>
      <c r="L19" s="1474">
        <v>0</v>
      </c>
      <c r="M19" s="1474">
        <v>0</v>
      </c>
      <c r="N19" s="1474">
        <v>0</v>
      </c>
    </row>
    <row r="20" spans="1:14" s="1476" customFormat="1" ht="25.15" customHeight="1">
      <c r="A20" s="1805"/>
      <c r="B20" s="1791">
        <v>921</v>
      </c>
      <c r="C20" s="1470" t="s">
        <v>833</v>
      </c>
      <c r="D20" s="1474">
        <v>0</v>
      </c>
      <c r="E20" s="1474">
        <v>0</v>
      </c>
      <c r="F20" s="1473">
        <v>53.21</v>
      </c>
      <c r="G20" s="1472">
        <v>3499.4</v>
      </c>
      <c r="H20" s="1472">
        <v>4382.07</v>
      </c>
      <c r="I20" s="1472">
        <v>2498.8200000000002</v>
      </c>
      <c r="J20" s="1474">
        <v>0</v>
      </c>
      <c r="K20" s="1474">
        <v>0</v>
      </c>
      <c r="L20" s="1474">
        <v>0</v>
      </c>
      <c r="M20" s="1474">
        <v>0</v>
      </c>
      <c r="N20" s="1474">
        <v>0</v>
      </c>
    </row>
    <row r="21" spans="1:14" s="1476" customFormat="1" ht="25.15" customHeight="1">
      <c r="A21" s="1805"/>
      <c r="B21" s="1793"/>
      <c r="C21" s="1470" t="s">
        <v>766</v>
      </c>
      <c r="D21" s="1471">
        <v>8969243.75</v>
      </c>
      <c r="E21" s="1474">
        <v>0</v>
      </c>
      <c r="F21" s="1474">
        <v>0</v>
      </c>
      <c r="G21" s="1474">
        <v>0</v>
      </c>
      <c r="H21" s="1474">
        <v>0</v>
      </c>
      <c r="I21" s="1474">
        <v>0</v>
      </c>
      <c r="J21" s="1474">
        <v>0</v>
      </c>
      <c r="K21" s="1474">
        <v>0</v>
      </c>
      <c r="L21" s="1474">
        <v>0</v>
      </c>
      <c r="M21" s="1474">
        <v>0</v>
      </c>
      <c r="N21" s="1474">
        <v>0</v>
      </c>
    </row>
    <row r="22" spans="1:14" s="1476" customFormat="1" ht="25.15" customHeight="1">
      <c r="A22" s="1804">
        <v>27</v>
      </c>
      <c r="B22" s="1466">
        <v>150</v>
      </c>
      <c r="C22" s="1470" t="s">
        <v>832</v>
      </c>
      <c r="D22" s="1474">
        <v>0</v>
      </c>
      <c r="E22" s="1474">
        <v>0</v>
      </c>
      <c r="F22" s="1474">
        <v>0</v>
      </c>
      <c r="G22" s="1472">
        <v>255866.46</v>
      </c>
      <c r="H22" s="1472">
        <v>354326.83</v>
      </c>
      <c r="I22" s="1472">
        <v>434387.44</v>
      </c>
      <c r="J22" s="1472">
        <v>967027.42</v>
      </c>
      <c r="K22" s="1472">
        <v>387326.25</v>
      </c>
      <c r="L22" s="1472">
        <v>57111.68</v>
      </c>
      <c r="M22" s="1472">
        <v>77008.960000000006</v>
      </c>
      <c r="N22" s="1474">
        <v>0</v>
      </c>
    </row>
    <row r="23" spans="1:14" s="1476" customFormat="1" ht="25.15" customHeight="1">
      <c r="A23" s="1805"/>
      <c r="B23" s="1791">
        <v>750</v>
      </c>
      <c r="C23" s="1470" t="s">
        <v>832</v>
      </c>
      <c r="D23" s="1474">
        <v>0</v>
      </c>
      <c r="E23" s="1474">
        <v>0</v>
      </c>
      <c r="F23" s="1474">
        <v>0</v>
      </c>
      <c r="G23" s="1474">
        <v>0</v>
      </c>
      <c r="H23" s="1474">
        <v>0</v>
      </c>
      <c r="I23" s="1472">
        <v>21505.13</v>
      </c>
      <c r="J23" s="1478">
        <v>867.9</v>
      </c>
      <c r="K23" s="1474">
        <v>0</v>
      </c>
      <c r="L23" s="1474">
        <v>0</v>
      </c>
      <c r="M23" s="1474">
        <v>0</v>
      </c>
      <c r="N23" s="1474">
        <v>0</v>
      </c>
    </row>
    <row r="24" spans="1:14" s="1476" customFormat="1" ht="25.15" customHeight="1">
      <c r="A24" s="1805"/>
      <c r="B24" s="1792"/>
      <c r="C24" s="1470" t="s">
        <v>770</v>
      </c>
      <c r="D24" s="1471">
        <v>60966888.039999999</v>
      </c>
      <c r="E24" s="1472">
        <v>810310.79</v>
      </c>
      <c r="F24" s="1472">
        <v>135426.34</v>
      </c>
      <c r="G24" s="1472">
        <v>641167.44999999995</v>
      </c>
      <c r="H24" s="1474">
        <v>0</v>
      </c>
      <c r="I24" s="1474">
        <v>0</v>
      </c>
      <c r="J24" s="1474">
        <v>0</v>
      </c>
      <c r="K24" s="1474">
        <v>0</v>
      </c>
      <c r="L24" s="1474">
        <v>0</v>
      </c>
      <c r="M24" s="1474">
        <v>0</v>
      </c>
      <c r="N24" s="1473">
        <v>0.01</v>
      </c>
    </row>
    <row r="25" spans="1:14" s="1476" customFormat="1" ht="25.15" customHeight="1">
      <c r="A25" s="1806"/>
      <c r="B25" s="1793"/>
      <c r="C25" s="1470" t="s">
        <v>834</v>
      </c>
      <c r="D25" s="1474">
        <v>0</v>
      </c>
      <c r="E25" s="1474">
        <v>0</v>
      </c>
      <c r="F25" s="1474">
        <v>0</v>
      </c>
      <c r="G25" s="1474">
        <v>0</v>
      </c>
      <c r="H25" s="1474">
        <v>0</v>
      </c>
      <c r="I25" s="1472">
        <v>94426.4</v>
      </c>
      <c r="J25" s="1474">
        <v>0</v>
      </c>
      <c r="K25" s="1474">
        <v>0</v>
      </c>
      <c r="L25" s="1474">
        <v>0</v>
      </c>
      <c r="M25" s="1474">
        <v>0</v>
      </c>
      <c r="N25" s="1474">
        <v>0</v>
      </c>
    </row>
    <row r="26" spans="1:14" s="1476" customFormat="1" ht="25.15" customHeight="1">
      <c r="A26" s="1804">
        <v>28</v>
      </c>
      <c r="B26" s="1791">
        <v>730</v>
      </c>
      <c r="C26" s="1470" t="s">
        <v>832</v>
      </c>
      <c r="D26" s="1474">
        <v>0</v>
      </c>
      <c r="E26" s="1474">
        <v>0</v>
      </c>
      <c r="F26" s="1474">
        <v>0</v>
      </c>
      <c r="G26" s="1472">
        <v>1388932.12</v>
      </c>
      <c r="H26" s="1472">
        <v>2046844.1</v>
      </c>
      <c r="I26" s="1472">
        <v>133115.15</v>
      </c>
      <c r="J26" s="1472">
        <v>39109.49</v>
      </c>
      <c r="K26" s="1472">
        <v>7367.33</v>
      </c>
      <c r="L26" s="1473">
        <v>462.01</v>
      </c>
      <c r="M26" s="1473">
        <v>101.19</v>
      </c>
      <c r="N26" s="1474">
        <v>0</v>
      </c>
    </row>
    <row r="27" spans="1:14" s="1476" customFormat="1" ht="25.15" customHeight="1">
      <c r="A27" s="1805"/>
      <c r="B27" s="1792"/>
      <c r="C27" s="1470" t="s">
        <v>767</v>
      </c>
      <c r="D27" s="1471">
        <v>44900890.75</v>
      </c>
      <c r="E27" s="1472">
        <v>1440554.03</v>
      </c>
      <c r="F27" s="1472">
        <v>679193.33</v>
      </c>
      <c r="G27" s="1472">
        <v>10598.09</v>
      </c>
      <c r="H27" s="1474">
        <v>0</v>
      </c>
      <c r="I27" s="1474">
        <v>0</v>
      </c>
      <c r="J27" s="1474">
        <v>0</v>
      </c>
      <c r="K27" s="1474">
        <v>0</v>
      </c>
      <c r="L27" s="1474">
        <v>0</v>
      </c>
      <c r="M27" s="1474">
        <v>0</v>
      </c>
      <c r="N27" s="1472">
        <v>7227.38</v>
      </c>
    </row>
    <row r="28" spans="1:14" s="1476" customFormat="1" ht="25.15" customHeight="1">
      <c r="A28" s="1805"/>
      <c r="B28" s="1792"/>
      <c r="C28" s="1470" t="s">
        <v>835</v>
      </c>
      <c r="D28" s="1474">
        <v>0</v>
      </c>
      <c r="E28" s="1474">
        <v>0</v>
      </c>
      <c r="F28" s="1474">
        <v>0</v>
      </c>
      <c r="G28" s="1474">
        <v>0</v>
      </c>
      <c r="H28" s="1474">
        <v>0</v>
      </c>
      <c r="I28" s="1474">
        <v>0</v>
      </c>
      <c r="J28" s="1474">
        <v>0</v>
      </c>
      <c r="K28" s="1472">
        <v>5373.75</v>
      </c>
      <c r="L28" s="1474">
        <v>0</v>
      </c>
      <c r="M28" s="1474">
        <v>0</v>
      </c>
      <c r="N28" s="1474">
        <v>0</v>
      </c>
    </row>
    <row r="29" spans="1:14" s="1476" customFormat="1" ht="25.15" customHeight="1">
      <c r="A29" s="1806"/>
      <c r="B29" s="1793"/>
      <c r="C29" s="1470" t="s">
        <v>769</v>
      </c>
      <c r="D29" s="1471">
        <v>8892044.7400000002</v>
      </c>
      <c r="E29" s="1472">
        <v>400280.24</v>
      </c>
      <c r="F29" s="1472">
        <v>200274.97</v>
      </c>
      <c r="G29" s="1480">
        <v>88624.33</v>
      </c>
      <c r="H29" s="1474">
        <v>0</v>
      </c>
      <c r="I29" s="1474">
        <v>0</v>
      </c>
      <c r="J29" s="1474">
        <v>0</v>
      </c>
      <c r="K29" s="1474">
        <v>0</v>
      </c>
      <c r="L29" s="1474">
        <v>0</v>
      </c>
      <c r="M29" s="1474">
        <v>0</v>
      </c>
      <c r="N29" s="1473">
        <v>429.46</v>
      </c>
    </row>
    <row r="30" spans="1:14" s="1476" customFormat="1" ht="25.15" customHeight="1">
      <c r="A30" s="1804">
        <v>30</v>
      </c>
      <c r="B30" s="1791">
        <v>801</v>
      </c>
      <c r="C30" s="1470" t="s">
        <v>835</v>
      </c>
      <c r="D30" s="1474">
        <v>0</v>
      </c>
      <c r="E30" s="1474">
        <v>0</v>
      </c>
      <c r="F30" s="1474">
        <v>0</v>
      </c>
      <c r="G30" s="1474">
        <v>0</v>
      </c>
      <c r="H30" s="1474">
        <v>0</v>
      </c>
      <c r="I30" s="1474">
        <v>0</v>
      </c>
      <c r="J30" s="1480">
        <v>16090.35</v>
      </c>
      <c r="K30" s="1474">
        <v>0</v>
      </c>
      <c r="L30" s="1474">
        <v>0</v>
      </c>
      <c r="M30" s="1474">
        <v>0</v>
      </c>
      <c r="N30" s="1474">
        <v>0</v>
      </c>
    </row>
    <row r="31" spans="1:14" s="1476" customFormat="1" ht="25.15" customHeight="1">
      <c r="A31" s="1806"/>
      <c r="B31" s="1793"/>
      <c r="C31" s="1470" t="s">
        <v>769</v>
      </c>
      <c r="D31" s="1471">
        <v>2372193.08</v>
      </c>
      <c r="E31" s="1472">
        <v>320793.57</v>
      </c>
      <c r="F31" s="1474">
        <v>0</v>
      </c>
      <c r="G31" s="1474">
        <v>0</v>
      </c>
      <c r="H31" s="1474">
        <v>0</v>
      </c>
      <c r="I31" s="1474">
        <v>0</v>
      </c>
      <c r="J31" s="1474">
        <v>0</v>
      </c>
      <c r="K31" s="1474">
        <v>0</v>
      </c>
      <c r="L31" s="1474">
        <v>0</v>
      </c>
      <c r="M31" s="1474">
        <v>0</v>
      </c>
      <c r="N31" s="1474">
        <v>0</v>
      </c>
    </row>
    <row r="32" spans="1:14" s="1476" customFormat="1" ht="25.15" customHeight="1">
      <c r="A32" s="1804">
        <v>31</v>
      </c>
      <c r="B32" s="1466">
        <v>150</v>
      </c>
      <c r="C32" s="1470" t="s">
        <v>835</v>
      </c>
      <c r="D32" s="1474">
        <v>0</v>
      </c>
      <c r="E32" s="1474">
        <v>0</v>
      </c>
      <c r="F32" s="1474">
        <v>0</v>
      </c>
      <c r="G32" s="1474">
        <v>0</v>
      </c>
      <c r="H32" s="1473">
        <v>44.69</v>
      </c>
      <c r="I32" s="1472">
        <v>2803.48</v>
      </c>
      <c r="J32" s="1472">
        <v>8298.26</v>
      </c>
      <c r="K32" s="1472">
        <v>1290.0999999999999</v>
      </c>
      <c r="L32" s="1472">
        <v>1427.44</v>
      </c>
      <c r="M32" s="1472">
        <v>7631.3</v>
      </c>
      <c r="N32" s="1474">
        <v>0</v>
      </c>
    </row>
    <row r="33" spans="1:14" s="1476" customFormat="1" ht="25.15" customHeight="1">
      <c r="A33" s="1806"/>
      <c r="B33" s="1466">
        <v>853</v>
      </c>
      <c r="C33" s="1470" t="s">
        <v>769</v>
      </c>
      <c r="D33" s="1471">
        <v>1569771.45</v>
      </c>
      <c r="E33" s="1472">
        <v>15446.51</v>
      </c>
      <c r="F33" s="1474">
        <v>0</v>
      </c>
      <c r="G33" s="1474">
        <v>0</v>
      </c>
      <c r="H33" s="1474">
        <v>0</v>
      </c>
      <c r="I33" s="1474">
        <v>0</v>
      </c>
      <c r="J33" s="1474">
        <v>0</v>
      </c>
      <c r="K33" s="1474">
        <v>0</v>
      </c>
      <c r="L33" s="1474">
        <v>0</v>
      </c>
      <c r="M33" s="1474">
        <v>0</v>
      </c>
      <c r="N33" s="1472">
        <v>642993.81999999995</v>
      </c>
    </row>
    <row r="34" spans="1:14" s="1476" customFormat="1" ht="25.15" customHeight="1">
      <c r="A34" s="1475">
        <v>32</v>
      </c>
      <c r="B34" s="1466">
        <v>801</v>
      </c>
      <c r="C34" s="1482" t="s">
        <v>836</v>
      </c>
      <c r="D34" s="1483">
        <v>336</v>
      </c>
      <c r="E34" s="1474">
        <v>0</v>
      </c>
      <c r="F34" s="1474">
        <v>0</v>
      </c>
      <c r="G34" s="1474">
        <v>0</v>
      </c>
      <c r="H34" s="1474">
        <v>0</v>
      </c>
      <c r="I34" s="1474">
        <v>0</v>
      </c>
      <c r="J34" s="1474">
        <v>0</v>
      </c>
      <c r="K34" s="1474">
        <v>0</v>
      </c>
      <c r="L34" s="1474">
        <v>0</v>
      </c>
      <c r="M34" s="1474">
        <v>0</v>
      </c>
      <c r="N34" s="1474">
        <v>0</v>
      </c>
    </row>
    <row r="35" spans="1:14" s="1476" customFormat="1" ht="25.15" customHeight="1">
      <c r="A35" s="1801" t="s">
        <v>864</v>
      </c>
      <c r="B35" s="1791">
        <v>150</v>
      </c>
      <c r="C35" s="1470" t="s">
        <v>832</v>
      </c>
      <c r="D35" s="1474">
        <v>0</v>
      </c>
      <c r="E35" s="1474">
        <v>0</v>
      </c>
      <c r="F35" s="1474">
        <v>0</v>
      </c>
      <c r="G35" s="1472">
        <v>2763344.62</v>
      </c>
      <c r="H35" s="1472">
        <v>6690893.8200000003</v>
      </c>
      <c r="I35" s="1472">
        <v>389271.5</v>
      </c>
      <c r="J35" s="1474">
        <v>0</v>
      </c>
      <c r="K35" s="1474">
        <v>0</v>
      </c>
      <c r="L35" s="1474">
        <v>0</v>
      </c>
      <c r="M35" s="1472">
        <v>14130.91</v>
      </c>
      <c r="N35" s="1474">
        <v>0</v>
      </c>
    </row>
    <row r="36" spans="1:14" s="1476" customFormat="1" ht="25.15" customHeight="1">
      <c r="A36" s="1802"/>
      <c r="B36" s="1792"/>
      <c r="C36" s="1470" t="s">
        <v>767</v>
      </c>
      <c r="D36" s="1471">
        <v>22103512.939999998</v>
      </c>
      <c r="E36" s="1472">
        <v>880533.64</v>
      </c>
      <c r="F36" s="1472">
        <v>454736.65</v>
      </c>
      <c r="G36" s="1474">
        <v>0</v>
      </c>
      <c r="H36" s="1474">
        <v>0</v>
      </c>
      <c r="I36" s="1474">
        <v>0</v>
      </c>
      <c r="J36" s="1474">
        <v>0</v>
      </c>
      <c r="K36" s="1474">
        <v>0</v>
      </c>
      <c r="L36" s="1474">
        <v>0</v>
      </c>
      <c r="M36" s="1474">
        <v>0</v>
      </c>
      <c r="N36" s="1474">
        <v>0</v>
      </c>
    </row>
    <row r="37" spans="1:14" s="1476" customFormat="1" ht="25.15" customHeight="1">
      <c r="A37" s="1802"/>
      <c r="B37" s="1792"/>
      <c r="C37" s="1470" t="s">
        <v>768</v>
      </c>
      <c r="D37" s="1471">
        <v>781225.27</v>
      </c>
      <c r="E37" s="1472">
        <v>9634.9</v>
      </c>
      <c r="F37" s="1472">
        <v>22440.400000000001</v>
      </c>
      <c r="G37" s="1474">
        <v>0</v>
      </c>
      <c r="H37" s="1474">
        <v>0</v>
      </c>
      <c r="I37" s="1474">
        <v>0</v>
      </c>
      <c r="J37" s="1474">
        <v>0</v>
      </c>
      <c r="K37" s="1474">
        <v>0</v>
      </c>
      <c r="L37" s="1474">
        <v>0</v>
      </c>
      <c r="M37" s="1474">
        <v>0</v>
      </c>
      <c r="N37" s="1474">
        <v>0</v>
      </c>
    </row>
    <row r="38" spans="1:14" s="1476" customFormat="1" ht="25.15" customHeight="1">
      <c r="A38" s="1802"/>
      <c r="B38" s="1793"/>
      <c r="C38" s="1470" t="s">
        <v>769</v>
      </c>
      <c r="D38" s="1471">
        <v>586903.12</v>
      </c>
      <c r="E38" s="1472">
        <v>9364</v>
      </c>
      <c r="F38" s="1472">
        <v>73450.210000000006</v>
      </c>
      <c r="G38" s="1472">
        <v>198597.72</v>
      </c>
      <c r="H38" s="1474">
        <v>0</v>
      </c>
      <c r="I38" s="1474">
        <v>0</v>
      </c>
      <c r="J38" s="1474">
        <v>0</v>
      </c>
      <c r="K38" s="1474">
        <v>0</v>
      </c>
      <c r="L38" s="1474">
        <v>0</v>
      </c>
      <c r="M38" s="1474">
        <v>0</v>
      </c>
      <c r="N38" s="1474">
        <v>0</v>
      </c>
    </row>
    <row r="39" spans="1:14" s="1476" customFormat="1" ht="25.15" customHeight="1">
      <c r="A39" s="1802"/>
      <c r="B39" s="1791">
        <v>500</v>
      </c>
      <c r="C39" s="1470" t="s">
        <v>832</v>
      </c>
      <c r="D39" s="1474">
        <v>0</v>
      </c>
      <c r="E39" s="1474">
        <v>0</v>
      </c>
      <c r="F39" s="1474">
        <v>0</v>
      </c>
      <c r="G39" s="1474">
        <v>0</v>
      </c>
      <c r="H39" s="1472">
        <v>2175307.5499999998</v>
      </c>
      <c r="I39" s="1472">
        <v>65987.240000000005</v>
      </c>
      <c r="J39" s="1474">
        <v>0</v>
      </c>
      <c r="K39" s="1472">
        <v>22620.37</v>
      </c>
      <c r="L39" s="1474">
        <v>0</v>
      </c>
      <c r="M39" s="1474">
        <v>0</v>
      </c>
      <c r="N39" s="1474">
        <v>0</v>
      </c>
    </row>
    <row r="40" spans="1:14" s="1476" customFormat="1" ht="25.15" customHeight="1">
      <c r="A40" s="1802"/>
      <c r="B40" s="1793"/>
      <c r="C40" s="1470" t="s">
        <v>767</v>
      </c>
      <c r="D40" s="1474">
        <v>0</v>
      </c>
      <c r="E40" s="1474">
        <v>0</v>
      </c>
      <c r="F40" s="1472">
        <v>26077.35</v>
      </c>
      <c r="G40" s="1474">
        <v>0</v>
      </c>
      <c r="H40" s="1474">
        <v>0</v>
      </c>
      <c r="I40" s="1474">
        <v>0</v>
      </c>
      <c r="J40" s="1474">
        <v>0</v>
      </c>
      <c r="K40" s="1474">
        <v>0</v>
      </c>
      <c r="L40" s="1474">
        <v>0</v>
      </c>
      <c r="M40" s="1474">
        <v>0</v>
      </c>
      <c r="N40" s="1474">
        <v>0</v>
      </c>
    </row>
    <row r="41" spans="1:14" s="1476" customFormat="1" ht="25.15" customHeight="1">
      <c r="A41" s="1802"/>
      <c r="B41" s="1481">
        <v>730</v>
      </c>
      <c r="C41" s="1470" t="s">
        <v>769</v>
      </c>
      <c r="D41" s="1484">
        <v>16321.04</v>
      </c>
      <c r="E41" s="1474">
        <v>0</v>
      </c>
      <c r="F41" s="1485">
        <v>0</v>
      </c>
      <c r="G41" s="1474">
        <v>0</v>
      </c>
      <c r="H41" s="1474">
        <v>0</v>
      </c>
      <c r="I41" s="1474">
        <v>0</v>
      </c>
      <c r="J41" s="1474">
        <v>0</v>
      </c>
      <c r="K41" s="1474">
        <v>0</v>
      </c>
      <c r="L41" s="1474">
        <v>0</v>
      </c>
      <c r="M41" s="1474">
        <v>0</v>
      </c>
      <c r="N41" s="1474">
        <v>0</v>
      </c>
    </row>
    <row r="42" spans="1:14" s="1476" customFormat="1" ht="25.15" customHeight="1">
      <c r="A42" s="1802"/>
      <c r="B42" s="1481">
        <v>750</v>
      </c>
      <c r="C42" s="1470" t="s">
        <v>769</v>
      </c>
      <c r="D42" s="1484">
        <v>372218.07</v>
      </c>
      <c r="E42" s="1486">
        <v>1306.07</v>
      </c>
      <c r="F42" s="1474">
        <v>0</v>
      </c>
      <c r="G42" s="1474">
        <v>0</v>
      </c>
      <c r="H42" s="1474">
        <v>0</v>
      </c>
      <c r="I42" s="1474">
        <v>0</v>
      </c>
      <c r="J42" s="1474">
        <v>0</v>
      </c>
      <c r="K42" s="1474">
        <v>0</v>
      </c>
      <c r="L42" s="1474">
        <v>0</v>
      </c>
      <c r="M42" s="1474">
        <v>0</v>
      </c>
      <c r="N42" s="1474">
        <v>0</v>
      </c>
    </row>
    <row r="43" spans="1:14" s="1476" customFormat="1" ht="25.15" customHeight="1">
      <c r="A43" s="1802"/>
      <c r="B43" s="1791">
        <v>758</v>
      </c>
      <c r="C43" s="1470" t="s">
        <v>835</v>
      </c>
      <c r="D43" s="1474">
        <v>0</v>
      </c>
      <c r="E43" s="1474">
        <v>0</v>
      </c>
      <c r="F43" s="1474">
        <v>0</v>
      </c>
      <c r="G43" s="1474">
        <v>0</v>
      </c>
      <c r="H43" s="1472">
        <v>7939.82</v>
      </c>
      <c r="I43" s="1472">
        <v>5721.65</v>
      </c>
      <c r="J43" s="1472">
        <v>17598.04</v>
      </c>
      <c r="K43" s="1472">
        <v>225990.18</v>
      </c>
      <c r="L43" s="1472">
        <v>22228.83</v>
      </c>
      <c r="M43" s="1472">
        <v>1093184.43</v>
      </c>
      <c r="N43" s="1474">
        <v>0</v>
      </c>
    </row>
    <row r="44" spans="1:14" s="1476" customFormat="1" ht="25.15" customHeight="1">
      <c r="A44" s="1802"/>
      <c r="B44" s="1792"/>
      <c r="C44" s="1470" t="s">
        <v>837</v>
      </c>
      <c r="D44" s="1474">
        <v>0</v>
      </c>
      <c r="E44" s="1474">
        <v>0</v>
      </c>
      <c r="F44" s="1474">
        <v>0</v>
      </c>
      <c r="G44" s="1474">
        <v>0</v>
      </c>
      <c r="H44" s="1474">
        <v>0</v>
      </c>
      <c r="I44" s="1472">
        <v>230226.75</v>
      </c>
      <c r="J44" s="1472">
        <v>21565.91</v>
      </c>
      <c r="K44" s="1472">
        <v>6504.36</v>
      </c>
      <c r="L44" s="1474">
        <v>0</v>
      </c>
      <c r="M44" s="1472">
        <v>10247.66</v>
      </c>
      <c r="N44" s="1474">
        <v>0</v>
      </c>
    </row>
    <row r="45" spans="1:14" s="1476" customFormat="1" ht="25.15" customHeight="1">
      <c r="A45" s="1802"/>
      <c r="B45" s="1792"/>
      <c r="C45" s="1470" t="s">
        <v>838</v>
      </c>
      <c r="D45" s="1471">
        <v>6580730.3100000005</v>
      </c>
      <c r="E45" s="1471">
        <v>307293.12</v>
      </c>
      <c r="F45" s="1471">
        <v>415810.41</v>
      </c>
      <c r="G45" s="1474">
        <v>0</v>
      </c>
      <c r="H45" s="1474">
        <v>0</v>
      </c>
      <c r="I45" s="1474">
        <v>0</v>
      </c>
      <c r="J45" s="1474">
        <v>0</v>
      </c>
      <c r="K45" s="1474">
        <v>0</v>
      </c>
      <c r="L45" s="1474">
        <v>0</v>
      </c>
      <c r="M45" s="1474">
        <v>0</v>
      </c>
      <c r="N45" s="1473">
        <v>3.07</v>
      </c>
    </row>
    <row r="46" spans="1:14" s="1476" customFormat="1" ht="25.15" customHeight="1">
      <c r="A46" s="1802"/>
      <c r="B46" s="1792"/>
      <c r="C46" s="1470" t="s">
        <v>839</v>
      </c>
      <c r="D46" s="1474">
        <v>0</v>
      </c>
      <c r="E46" s="1474">
        <v>0</v>
      </c>
      <c r="F46" s="1474">
        <v>0</v>
      </c>
      <c r="G46" s="1471">
        <v>17392.509999999998</v>
      </c>
      <c r="H46" s="1472">
        <v>3138.81</v>
      </c>
      <c r="I46" s="1474">
        <v>0</v>
      </c>
      <c r="J46" s="1474">
        <v>0</v>
      </c>
      <c r="K46" s="1474">
        <v>0</v>
      </c>
      <c r="L46" s="1474">
        <v>0</v>
      </c>
      <c r="M46" s="1474">
        <v>0</v>
      </c>
      <c r="N46" s="1474">
        <v>0</v>
      </c>
    </row>
    <row r="47" spans="1:14" s="1476" customFormat="1" ht="25.15" customHeight="1">
      <c r="A47" s="1802"/>
      <c r="B47" s="1792"/>
      <c r="C47" s="1470" t="s">
        <v>840</v>
      </c>
      <c r="D47" s="1471">
        <v>5521629.9199999999</v>
      </c>
      <c r="E47" s="1472">
        <v>811705.7</v>
      </c>
      <c r="F47" s="1473">
        <v>0.93</v>
      </c>
      <c r="G47" s="1474">
        <v>0</v>
      </c>
      <c r="H47" s="1474">
        <v>0</v>
      </c>
      <c r="I47" s="1474">
        <v>0</v>
      </c>
      <c r="J47" s="1474">
        <v>0</v>
      </c>
      <c r="K47" s="1474">
        <v>0</v>
      </c>
      <c r="L47" s="1474">
        <v>0</v>
      </c>
      <c r="M47" s="1474">
        <v>0</v>
      </c>
      <c r="N47" s="1474">
        <v>0</v>
      </c>
    </row>
    <row r="48" spans="1:14" s="1476" customFormat="1" ht="25.15" customHeight="1">
      <c r="A48" s="1802"/>
      <c r="B48" s="1792"/>
      <c r="C48" s="1470" t="s">
        <v>841</v>
      </c>
      <c r="D48" s="1474">
        <v>0</v>
      </c>
      <c r="E48" s="1474">
        <v>0</v>
      </c>
      <c r="F48" s="1474">
        <v>0</v>
      </c>
      <c r="G48" s="1474">
        <v>0</v>
      </c>
      <c r="H48" s="1474">
        <v>0</v>
      </c>
      <c r="I48" s="1472">
        <v>9278.84</v>
      </c>
      <c r="J48" s="1472">
        <v>1481.47</v>
      </c>
      <c r="K48" s="1474">
        <v>0</v>
      </c>
      <c r="L48" s="1474">
        <v>0</v>
      </c>
      <c r="M48" s="1474">
        <v>0</v>
      </c>
      <c r="N48" s="1474">
        <v>0</v>
      </c>
    </row>
    <row r="49" spans="1:14" s="1476" customFormat="1" ht="25.15" customHeight="1">
      <c r="A49" s="1802"/>
      <c r="B49" s="1792"/>
      <c r="C49" s="1470" t="s">
        <v>842</v>
      </c>
      <c r="D49" s="1471">
        <v>25335101.370000001</v>
      </c>
      <c r="E49" s="1472">
        <v>1555515.02</v>
      </c>
      <c r="F49" s="1472">
        <v>161245.29</v>
      </c>
      <c r="G49" s="1474">
        <v>0</v>
      </c>
      <c r="H49" s="1474">
        <v>0</v>
      </c>
      <c r="I49" s="1474">
        <v>0</v>
      </c>
      <c r="J49" s="1474">
        <v>0</v>
      </c>
      <c r="K49" s="1474">
        <v>0</v>
      </c>
      <c r="L49" s="1474">
        <v>0</v>
      </c>
      <c r="M49" s="1474">
        <v>0</v>
      </c>
      <c r="N49" s="1472">
        <v>1690.92</v>
      </c>
    </row>
    <row r="50" spans="1:14" s="1476" customFormat="1" ht="25.15" customHeight="1">
      <c r="A50" s="1802"/>
      <c r="B50" s="1792"/>
      <c r="C50" s="1470" t="s">
        <v>843</v>
      </c>
      <c r="D50" s="1474">
        <v>0</v>
      </c>
      <c r="E50" s="1474">
        <v>0</v>
      </c>
      <c r="F50" s="1474">
        <v>0</v>
      </c>
      <c r="G50" s="1473">
        <v>369.4</v>
      </c>
      <c r="H50" s="1472">
        <v>634.27</v>
      </c>
      <c r="I50" s="1472">
        <v>1308.99</v>
      </c>
      <c r="J50" s="1474">
        <v>0</v>
      </c>
      <c r="K50" s="1472">
        <v>5171.75</v>
      </c>
      <c r="L50" s="1474">
        <v>0</v>
      </c>
      <c r="M50" s="1472">
        <v>73388.83</v>
      </c>
      <c r="N50" s="1474">
        <v>0</v>
      </c>
    </row>
    <row r="51" spans="1:14" s="1476" customFormat="1" ht="25.15" customHeight="1">
      <c r="A51" s="1802"/>
      <c r="B51" s="1792"/>
      <c r="C51" s="1470" t="s">
        <v>810</v>
      </c>
      <c r="D51" s="1471">
        <v>1740547.66</v>
      </c>
      <c r="E51" s="1472">
        <v>383468.6</v>
      </c>
      <c r="F51" s="1472">
        <v>19372.5</v>
      </c>
      <c r="G51" s="1474">
        <v>0</v>
      </c>
      <c r="H51" s="1474">
        <v>0</v>
      </c>
      <c r="I51" s="1474">
        <v>0</v>
      </c>
      <c r="J51" s="1474">
        <v>0</v>
      </c>
      <c r="K51" s="1474">
        <v>0</v>
      </c>
      <c r="L51" s="1474">
        <v>0</v>
      </c>
      <c r="M51" s="1474">
        <v>0</v>
      </c>
      <c r="N51" s="1480">
        <v>9035.02</v>
      </c>
    </row>
    <row r="52" spans="1:14" s="1476" customFormat="1" ht="25.15" customHeight="1">
      <c r="A52" s="1802"/>
      <c r="B52" s="1792"/>
      <c r="C52" s="1470" t="s">
        <v>775</v>
      </c>
      <c r="D52" s="1471">
        <v>10979515.24</v>
      </c>
      <c r="E52" s="1472">
        <v>1796312.41</v>
      </c>
      <c r="F52" s="1472">
        <v>405431.86</v>
      </c>
      <c r="G52" s="1474">
        <v>0</v>
      </c>
      <c r="H52" s="1474">
        <v>0</v>
      </c>
      <c r="I52" s="1474">
        <v>0</v>
      </c>
      <c r="J52" s="1474">
        <v>0</v>
      </c>
      <c r="K52" s="1474">
        <v>0</v>
      </c>
      <c r="L52" s="1474">
        <v>0</v>
      </c>
      <c r="M52" s="1474">
        <v>0</v>
      </c>
      <c r="N52" s="1480">
        <v>48695.82</v>
      </c>
    </row>
    <row r="53" spans="1:14" s="1476" customFormat="1" ht="25.15" customHeight="1">
      <c r="A53" s="1802"/>
      <c r="B53" s="1792"/>
      <c r="C53" s="1470" t="s">
        <v>844</v>
      </c>
      <c r="D53" s="1487">
        <v>0</v>
      </c>
      <c r="E53" s="1485">
        <v>0</v>
      </c>
      <c r="F53" s="1485">
        <v>0</v>
      </c>
      <c r="G53" s="1474">
        <v>0</v>
      </c>
      <c r="H53" s="1473">
        <v>285.14999999999998</v>
      </c>
      <c r="I53" s="1472">
        <v>3482.52</v>
      </c>
      <c r="J53" s="1474">
        <v>0</v>
      </c>
      <c r="K53" s="1474">
        <v>0</v>
      </c>
      <c r="L53" s="1474">
        <v>0</v>
      </c>
      <c r="M53" s="1474">
        <v>0</v>
      </c>
      <c r="N53" s="1474">
        <v>0</v>
      </c>
    </row>
    <row r="54" spans="1:14" s="1476" customFormat="1" ht="25.15" customHeight="1">
      <c r="A54" s="1802"/>
      <c r="B54" s="1792"/>
      <c r="C54" s="1470" t="s">
        <v>776</v>
      </c>
      <c r="D54" s="1471">
        <v>25593825.84</v>
      </c>
      <c r="E54" s="1472">
        <v>3305135.03</v>
      </c>
      <c r="F54" s="1472">
        <v>113260.56</v>
      </c>
      <c r="G54" s="1472">
        <v>5537375</v>
      </c>
      <c r="H54" s="1474">
        <v>0</v>
      </c>
      <c r="I54" s="1474">
        <v>0</v>
      </c>
      <c r="J54" s="1474">
        <v>0</v>
      </c>
      <c r="K54" s="1474">
        <v>0</v>
      </c>
      <c r="L54" s="1474">
        <v>0</v>
      </c>
      <c r="M54" s="1474">
        <v>0</v>
      </c>
      <c r="N54" s="1474">
        <v>0</v>
      </c>
    </row>
    <row r="55" spans="1:14" s="1476" customFormat="1" ht="25.15" customHeight="1">
      <c r="A55" s="1802"/>
      <c r="B55" s="1792"/>
      <c r="C55" s="1470" t="s">
        <v>845</v>
      </c>
      <c r="D55" s="1474">
        <v>0</v>
      </c>
      <c r="E55" s="1474">
        <v>0</v>
      </c>
      <c r="F55" s="1474">
        <v>0</v>
      </c>
      <c r="G55" s="1474">
        <v>0</v>
      </c>
      <c r="H55" s="1472">
        <v>48467.86</v>
      </c>
      <c r="I55" s="1474">
        <v>0</v>
      </c>
      <c r="J55" s="1474">
        <v>0</v>
      </c>
      <c r="K55" s="1474">
        <v>0</v>
      </c>
      <c r="L55" s="1472">
        <v>1229.71</v>
      </c>
      <c r="M55" s="1474">
        <v>0</v>
      </c>
      <c r="N55" s="1474">
        <v>0</v>
      </c>
    </row>
    <row r="56" spans="1:14" s="1476" customFormat="1" ht="25.15" customHeight="1">
      <c r="A56" s="1802"/>
      <c r="B56" s="1792"/>
      <c r="C56" s="1470" t="s">
        <v>836</v>
      </c>
      <c r="D56" s="1471">
        <v>5690919.3799999999</v>
      </c>
      <c r="E56" s="1472">
        <v>515522.21</v>
      </c>
      <c r="F56" s="1472">
        <v>483212.03</v>
      </c>
      <c r="G56" s="1472">
        <v>10316.25</v>
      </c>
      <c r="H56" s="1474">
        <v>0</v>
      </c>
      <c r="I56" s="1474">
        <v>0</v>
      </c>
      <c r="J56" s="1474">
        <v>0</v>
      </c>
      <c r="K56" s="1474">
        <v>0</v>
      </c>
      <c r="L56" s="1474">
        <v>0</v>
      </c>
      <c r="M56" s="1474">
        <v>0</v>
      </c>
      <c r="N56" s="1472">
        <v>20486.739999999998</v>
      </c>
    </row>
    <row r="57" spans="1:14" s="1476" customFormat="1" ht="25.15" customHeight="1">
      <c r="A57" s="1802"/>
      <c r="B57" s="1792"/>
      <c r="C57" s="1470" t="s">
        <v>846</v>
      </c>
      <c r="D57" s="1474">
        <v>0</v>
      </c>
      <c r="E57" s="1474">
        <v>0</v>
      </c>
      <c r="F57" s="1474">
        <v>0</v>
      </c>
      <c r="G57" s="1474">
        <v>0</v>
      </c>
      <c r="H57" s="1472">
        <v>12908.81</v>
      </c>
      <c r="I57" s="1474">
        <v>0</v>
      </c>
      <c r="J57" s="1474">
        <v>0</v>
      </c>
      <c r="K57" s="1474">
        <v>0</v>
      </c>
      <c r="L57" s="1472">
        <v>147168.76</v>
      </c>
      <c r="M57" s="1474">
        <v>0</v>
      </c>
      <c r="N57" s="1474">
        <v>0</v>
      </c>
    </row>
    <row r="58" spans="1:14" s="1476" customFormat="1" ht="25.15" customHeight="1">
      <c r="A58" s="1802"/>
      <c r="B58" s="1792"/>
      <c r="C58" s="1470" t="s">
        <v>778</v>
      </c>
      <c r="D58" s="1471">
        <v>1943912.08</v>
      </c>
      <c r="E58" s="1472">
        <v>1035402.44</v>
      </c>
      <c r="F58" s="1472">
        <v>79540.67</v>
      </c>
      <c r="G58" s="1474">
        <v>0</v>
      </c>
      <c r="H58" s="1474">
        <v>0</v>
      </c>
      <c r="I58" s="1474">
        <v>0</v>
      </c>
      <c r="J58" s="1474">
        <v>0</v>
      </c>
      <c r="K58" s="1474">
        <v>0</v>
      </c>
      <c r="L58" s="1474">
        <v>0</v>
      </c>
      <c r="M58" s="1474">
        <v>0</v>
      </c>
      <c r="N58" s="1473">
        <v>13.27</v>
      </c>
    </row>
    <row r="59" spans="1:14" s="1476" customFormat="1" ht="25.15" customHeight="1">
      <c r="A59" s="1802"/>
      <c r="B59" s="1792"/>
      <c r="C59" s="1470" t="s">
        <v>847</v>
      </c>
      <c r="D59" s="1474">
        <v>0</v>
      </c>
      <c r="E59" s="1474">
        <v>0</v>
      </c>
      <c r="F59" s="1474">
        <v>0</v>
      </c>
      <c r="G59" s="1474">
        <v>0</v>
      </c>
      <c r="H59" s="1474">
        <v>0</v>
      </c>
      <c r="I59" s="1474">
        <v>0</v>
      </c>
      <c r="J59" s="1474">
        <v>0</v>
      </c>
      <c r="K59" s="1474">
        <v>0</v>
      </c>
      <c r="L59" s="1472">
        <v>23650.07</v>
      </c>
      <c r="M59" s="1474">
        <v>0</v>
      </c>
      <c r="N59" s="1474">
        <v>0</v>
      </c>
    </row>
    <row r="60" spans="1:14" s="1476" customFormat="1" ht="25.15" customHeight="1">
      <c r="A60" s="1802"/>
      <c r="B60" s="1792"/>
      <c r="C60" s="1470" t="s">
        <v>779</v>
      </c>
      <c r="D60" s="1471">
        <v>13311738.99</v>
      </c>
      <c r="E60" s="1471">
        <v>145533.01</v>
      </c>
      <c r="F60" s="1474">
        <v>0</v>
      </c>
      <c r="G60" s="1474">
        <v>0</v>
      </c>
      <c r="H60" s="1474">
        <v>0</v>
      </c>
      <c r="I60" s="1474">
        <v>0</v>
      </c>
      <c r="J60" s="1474">
        <v>0</v>
      </c>
      <c r="K60" s="1474">
        <v>0</v>
      </c>
      <c r="L60" s="1474">
        <v>0</v>
      </c>
      <c r="M60" s="1474">
        <v>0</v>
      </c>
      <c r="N60" s="1474">
        <v>0</v>
      </c>
    </row>
    <row r="61" spans="1:14" s="1476" customFormat="1" ht="25.15" customHeight="1">
      <c r="A61" s="1802"/>
      <c r="B61" s="1792"/>
      <c r="C61" s="1470" t="s">
        <v>848</v>
      </c>
      <c r="D61" s="1474">
        <v>0</v>
      </c>
      <c r="E61" s="1474">
        <v>0</v>
      </c>
      <c r="F61" s="1474">
        <v>0</v>
      </c>
      <c r="G61" s="1474">
        <v>0</v>
      </c>
      <c r="H61" s="1474">
        <v>0</v>
      </c>
      <c r="I61" s="1474">
        <v>0</v>
      </c>
      <c r="J61" s="1472">
        <v>47153.39</v>
      </c>
      <c r="K61" s="1474">
        <v>0</v>
      </c>
      <c r="L61" s="1474">
        <v>0</v>
      </c>
      <c r="M61" s="1474">
        <v>0</v>
      </c>
      <c r="N61" s="1474">
        <v>0</v>
      </c>
    </row>
    <row r="62" spans="1:14" s="1476" customFormat="1" ht="25.15" customHeight="1">
      <c r="A62" s="1802"/>
      <c r="B62" s="1792"/>
      <c r="C62" s="1470" t="s">
        <v>780</v>
      </c>
      <c r="D62" s="1471">
        <v>2930778.99</v>
      </c>
      <c r="E62" s="1472">
        <v>101329.47</v>
      </c>
      <c r="F62" s="1473">
        <v>410.68</v>
      </c>
      <c r="G62" s="1474">
        <v>0</v>
      </c>
      <c r="H62" s="1474">
        <v>0</v>
      </c>
      <c r="I62" s="1474">
        <v>0</v>
      </c>
      <c r="J62" s="1474">
        <v>0</v>
      </c>
      <c r="K62" s="1474">
        <v>0</v>
      </c>
      <c r="L62" s="1474">
        <v>0</v>
      </c>
      <c r="M62" s="1474">
        <v>0</v>
      </c>
      <c r="N62" s="1474">
        <v>0</v>
      </c>
    </row>
    <row r="63" spans="1:14" s="1476" customFormat="1" ht="25.15" customHeight="1">
      <c r="A63" s="1802"/>
      <c r="B63" s="1792"/>
      <c r="C63" s="1470" t="s">
        <v>849</v>
      </c>
      <c r="D63" s="1471">
        <v>4867064.9000000004</v>
      </c>
      <c r="E63" s="1472">
        <v>1018780.84</v>
      </c>
      <c r="F63" s="1472">
        <v>138221.26</v>
      </c>
      <c r="G63" s="1472">
        <v>2517.6</v>
      </c>
      <c r="H63" s="1474">
        <v>0</v>
      </c>
      <c r="I63" s="1474">
        <v>0</v>
      </c>
      <c r="J63" s="1474">
        <v>0</v>
      </c>
      <c r="K63" s="1474">
        <v>0</v>
      </c>
      <c r="L63" s="1474">
        <v>0</v>
      </c>
      <c r="M63" s="1474">
        <v>0</v>
      </c>
      <c r="N63" s="1474">
        <v>0</v>
      </c>
    </row>
    <row r="64" spans="1:14" s="1476" customFormat="1" ht="25.15" customHeight="1">
      <c r="A64" s="1802"/>
      <c r="B64" s="1792"/>
      <c r="C64" s="1470" t="s">
        <v>850</v>
      </c>
      <c r="D64" s="1474">
        <v>0</v>
      </c>
      <c r="E64" s="1474">
        <v>0</v>
      </c>
      <c r="F64" s="1474">
        <v>0</v>
      </c>
      <c r="G64" s="1472">
        <v>2194.3200000000002</v>
      </c>
      <c r="H64" s="1472">
        <v>29749.7</v>
      </c>
      <c r="I64" s="1474">
        <v>0</v>
      </c>
      <c r="J64" s="1472">
        <v>19609.189999999999</v>
      </c>
      <c r="K64" s="1472">
        <v>529.59</v>
      </c>
      <c r="L64" s="1472">
        <v>3697.8</v>
      </c>
      <c r="M64" s="1472">
        <v>12242.81</v>
      </c>
      <c r="N64" s="1474">
        <v>0</v>
      </c>
    </row>
    <row r="65" spans="1:14" s="1476" customFormat="1" ht="25.15" customHeight="1">
      <c r="A65" s="1802"/>
      <c r="B65" s="1792"/>
      <c r="C65" s="1470" t="s">
        <v>851</v>
      </c>
      <c r="D65" s="1471">
        <v>13748002.719999999</v>
      </c>
      <c r="E65" s="1472">
        <v>454702.02</v>
      </c>
      <c r="F65" s="1472">
        <v>424209.45999999996</v>
      </c>
      <c r="G65" s="1474">
        <v>0</v>
      </c>
      <c r="H65" s="1474">
        <v>0</v>
      </c>
      <c r="I65" s="1474">
        <v>0</v>
      </c>
      <c r="J65" s="1474">
        <v>0</v>
      </c>
      <c r="K65" s="1474">
        <v>0</v>
      </c>
      <c r="L65" s="1474">
        <v>0</v>
      </c>
      <c r="M65" s="1474">
        <v>0</v>
      </c>
      <c r="N65" s="1474">
        <v>0</v>
      </c>
    </row>
    <row r="66" spans="1:14" s="1476" customFormat="1" ht="25.15" customHeight="1">
      <c r="A66" s="1802"/>
      <c r="B66" s="1792"/>
      <c r="C66" s="1470" t="s">
        <v>852</v>
      </c>
      <c r="D66" s="1474">
        <v>0</v>
      </c>
      <c r="E66" s="1474">
        <v>0</v>
      </c>
      <c r="F66" s="1474">
        <v>0</v>
      </c>
      <c r="G66" s="1474">
        <v>0</v>
      </c>
      <c r="H66" s="1472">
        <v>5964.52</v>
      </c>
      <c r="I66" s="1471">
        <v>9479.3799999999992</v>
      </c>
      <c r="J66" s="1474">
        <v>0</v>
      </c>
      <c r="K66" s="1474">
        <v>0</v>
      </c>
      <c r="L66" s="1474">
        <v>0</v>
      </c>
      <c r="M66" s="1474">
        <v>0</v>
      </c>
      <c r="N66" s="1474">
        <v>0</v>
      </c>
    </row>
    <row r="67" spans="1:14" s="1476" customFormat="1" ht="25.15" customHeight="1">
      <c r="A67" s="1802"/>
      <c r="B67" s="1792"/>
      <c r="C67" s="1470" t="s">
        <v>853</v>
      </c>
      <c r="D67" s="1471">
        <v>8690458.4000000004</v>
      </c>
      <c r="E67" s="1472">
        <v>840246.84</v>
      </c>
      <c r="F67" s="1471">
        <v>12482.88</v>
      </c>
      <c r="G67" s="1474">
        <v>0</v>
      </c>
      <c r="H67" s="1474">
        <v>0</v>
      </c>
      <c r="I67" s="1474">
        <v>0</v>
      </c>
      <c r="J67" s="1474">
        <v>0</v>
      </c>
      <c r="K67" s="1474">
        <v>0</v>
      </c>
      <c r="L67" s="1474">
        <v>0</v>
      </c>
      <c r="M67" s="1474">
        <v>0</v>
      </c>
      <c r="N67" s="1473">
        <v>295.57</v>
      </c>
    </row>
    <row r="68" spans="1:14" s="1476" customFormat="1" ht="25.15" customHeight="1">
      <c r="A68" s="1802"/>
      <c r="B68" s="1792"/>
      <c r="C68" s="1470" t="s">
        <v>854</v>
      </c>
      <c r="D68" s="1474">
        <v>0</v>
      </c>
      <c r="E68" s="1474">
        <v>0</v>
      </c>
      <c r="F68" s="1474">
        <v>0</v>
      </c>
      <c r="G68" s="1474">
        <v>0</v>
      </c>
      <c r="H68" s="1474">
        <v>0</v>
      </c>
      <c r="I68" s="1472">
        <v>9490.66</v>
      </c>
      <c r="J68" s="1472">
        <v>23722.26</v>
      </c>
      <c r="K68" s="1474">
        <v>0</v>
      </c>
      <c r="L68" s="1472">
        <v>12496.44</v>
      </c>
      <c r="M68" s="1474">
        <v>0</v>
      </c>
      <c r="N68" s="1474">
        <v>0</v>
      </c>
    </row>
    <row r="69" spans="1:14" s="1476" customFormat="1" ht="25.15" customHeight="1">
      <c r="A69" s="1802"/>
      <c r="B69" s="1792"/>
      <c r="C69" s="1470" t="s">
        <v>855</v>
      </c>
      <c r="D69" s="1471">
        <v>1908728.47</v>
      </c>
      <c r="E69" s="1471">
        <v>121710.67</v>
      </c>
      <c r="F69" s="1471">
        <v>17161.3</v>
      </c>
      <c r="G69" s="1474">
        <v>0</v>
      </c>
      <c r="H69" s="1474">
        <v>0</v>
      </c>
      <c r="I69" s="1474">
        <v>0</v>
      </c>
      <c r="J69" s="1474">
        <v>0</v>
      </c>
      <c r="K69" s="1474">
        <v>0</v>
      </c>
      <c r="L69" s="1474">
        <v>0</v>
      </c>
      <c r="M69" s="1474">
        <v>0</v>
      </c>
      <c r="N69" s="1472">
        <v>91211.71</v>
      </c>
    </row>
    <row r="70" spans="1:14" s="1476" customFormat="1" ht="25.15" customHeight="1">
      <c r="A70" s="1802"/>
      <c r="B70" s="1792"/>
      <c r="C70" s="1470" t="s">
        <v>856</v>
      </c>
      <c r="D70" s="1474">
        <v>0</v>
      </c>
      <c r="E70" s="1474">
        <v>0</v>
      </c>
      <c r="F70" s="1474">
        <v>0</v>
      </c>
      <c r="G70" s="1471">
        <v>11189.59</v>
      </c>
      <c r="H70" s="1474">
        <v>0</v>
      </c>
      <c r="I70" s="1474">
        <v>0</v>
      </c>
      <c r="J70" s="1474">
        <v>0</v>
      </c>
      <c r="K70" s="1474">
        <v>0</v>
      </c>
      <c r="L70" s="1474">
        <v>0</v>
      </c>
      <c r="M70" s="1472">
        <v>1000</v>
      </c>
      <c r="N70" s="1474">
        <v>0</v>
      </c>
    </row>
    <row r="71" spans="1:14" s="1476" customFormat="1" ht="25.15" customHeight="1">
      <c r="A71" s="1802"/>
      <c r="B71" s="1792"/>
      <c r="C71" s="1470" t="s">
        <v>785</v>
      </c>
      <c r="D71" s="1471">
        <v>10009865.890000001</v>
      </c>
      <c r="E71" s="1472">
        <v>450172.74</v>
      </c>
      <c r="F71" s="1472">
        <v>100988.11</v>
      </c>
      <c r="G71" s="1474">
        <v>0</v>
      </c>
      <c r="H71" s="1474">
        <v>0</v>
      </c>
      <c r="I71" s="1474">
        <v>0</v>
      </c>
      <c r="J71" s="1474">
        <v>0</v>
      </c>
      <c r="K71" s="1474">
        <v>0</v>
      </c>
      <c r="L71" s="1474">
        <v>0</v>
      </c>
      <c r="M71" s="1474">
        <v>0</v>
      </c>
      <c r="N71" s="1474">
        <v>0</v>
      </c>
    </row>
    <row r="72" spans="1:14" s="1476" customFormat="1" ht="25.15" customHeight="1">
      <c r="A72" s="1802"/>
      <c r="B72" s="1792"/>
      <c r="C72" s="1470" t="s">
        <v>857</v>
      </c>
      <c r="D72" s="1474">
        <v>0</v>
      </c>
      <c r="E72" s="1474">
        <v>0</v>
      </c>
      <c r="F72" s="1474">
        <v>0</v>
      </c>
      <c r="G72" s="1474">
        <v>0</v>
      </c>
      <c r="H72" s="1471">
        <v>338956.83</v>
      </c>
      <c r="I72" s="1474">
        <v>0</v>
      </c>
      <c r="J72" s="1474">
        <v>0</v>
      </c>
      <c r="K72" s="1474">
        <v>0</v>
      </c>
      <c r="L72" s="1472">
        <v>10805.86</v>
      </c>
      <c r="M72" s="1474">
        <v>0</v>
      </c>
      <c r="N72" s="1474">
        <v>0</v>
      </c>
    </row>
    <row r="73" spans="1:14" s="1476" customFormat="1" ht="25.15" customHeight="1">
      <c r="A73" s="1802"/>
      <c r="B73" s="1793"/>
      <c r="C73" s="1470" t="s">
        <v>858</v>
      </c>
      <c r="D73" s="1471">
        <v>3233827.3</v>
      </c>
      <c r="E73" s="1472">
        <v>250188.72999999998</v>
      </c>
      <c r="F73" s="1474">
        <v>0</v>
      </c>
      <c r="G73" s="1474">
        <v>0</v>
      </c>
      <c r="H73" s="1474">
        <v>0</v>
      </c>
      <c r="I73" s="1474">
        <v>0</v>
      </c>
      <c r="J73" s="1474">
        <v>0</v>
      </c>
      <c r="K73" s="1474">
        <v>0</v>
      </c>
      <c r="L73" s="1474">
        <v>0</v>
      </c>
      <c r="M73" s="1474">
        <v>0</v>
      </c>
      <c r="N73" s="1472">
        <v>50000</v>
      </c>
    </row>
    <row r="74" spans="1:14" s="1476" customFormat="1" ht="25.15" customHeight="1">
      <c r="A74" s="1802"/>
      <c r="B74" s="1466">
        <v>801</v>
      </c>
      <c r="C74" s="1470" t="s">
        <v>769</v>
      </c>
      <c r="D74" s="1471">
        <v>166676.85</v>
      </c>
      <c r="E74" s="1471">
        <v>73276.61</v>
      </c>
      <c r="F74" s="1472">
        <v>2642751.2799999998</v>
      </c>
      <c r="G74" s="1474">
        <v>0</v>
      </c>
      <c r="H74" s="1474">
        <v>0</v>
      </c>
      <c r="I74" s="1474">
        <v>0</v>
      </c>
      <c r="J74" s="1474">
        <v>0</v>
      </c>
      <c r="K74" s="1474">
        <v>0</v>
      </c>
      <c r="L74" s="1474">
        <v>0</v>
      </c>
      <c r="M74" s="1474">
        <v>0</v>
      </c>
      <c r="N74" s="1488">
        <v>19.829999999999998</v>
      </c>
    </row>
    <row r="75" spans="1:14" s="1476" customFormat="1" ht="25.15" customHeight="1">
      <c r="A75" s="1802"/>
      <c r="B75" s="1466">
        <v>851</v>
      </c>
      <c r="C75" s="1470" t="s">
        <v>769</v>
      </c>
      <c r="D75" s="1471">
        <v>589078.86</v>
      </c>
      <c r="E75" s="1474">
        <v>0</v>
      </c>
      <c r="F75" s="1474">
        <v>0</v>
      </c>
      <c r="G75" s="1474">
        <v>0</v>
      </c>
      <c r="H75" s="1474">
        <v>0</v>
      </c>
      <c r="I75" s="1474">
        <v>0</v>
      </c>
      <c r="J75" s="1474">
        <v>0</v>
      </c>
      <c r="K75" s="1474">
        <v>0</v>
      </c>
      <c r="L75" s="1474">
        <v>0</v>
      </c>
      <c r="M75" s="1474">
        <v>0</v>
      </c>
      <c r="N75" s="1474">
        <v>0</v>
      </c>
    </row>
    <row r="76" spans="1:14" s="1476" customFormat="1" ht="25.15" customHeight="1">
      <c r="A76" s="1803"/>
      <c r="B76" s="1466">
        <v>853</v>
      </c>
      <c r="C76" s="1470" t="s">
        <v>769</v>
      </c>
      <c r="D76" s="1471">
        <v>1631368.72</v>
      </c>
      <c r="E76" s="1472">
        <v>58312.55</v>
      </c>
      <c r="F76" s="1472">
        <v>134748.48000000001</v>
      </c>
      <c r="G76" s="1472">
        <v>31134.11</v>
      </c>
      <c r="H76" s="1474">
        <v>0</v>
      </c>
      <c r="I76" s="1474">
        <v>0</v>
      </c>
      <c r="J76" s="1474">
        <v>0</v>
      </c>
      <c r="K76" s="1474">
        <v>0</v>
      </c>
      <c r="L76" s="1474">
        <v>0</v>
      </c>
      <c r="M76" s="1474">
        <v>0</v>
      </c>
      <c r="N76" s="1472">
        <v>2085.31</v>
      </c>
    </row>
    <row r="77" spans="1:14" s="1476" customFormat="1" ht="25.15" customHeight="1">
      <c r="A77" s="1489">
        <v>37</v>
      </c>
      <c r="B77" s="1481">
        <v>755</v>
      </c>
      <c r="C77" s="1470" t="s">
        <v>769</v>
      </c>
      <c r="D77" s="1471">
        <v>160793.25</v>
      </c>
      <c r="E77" s="1472">
        <v>396098.59</v>
      </c>
      <c r="F77" s="1472">
        <v>6871.38</v>
      </c>
      <c r="G77" s="1474">
        <v>0</v>
      </c>
      <c r="H77" s="1474">
        <v>0</v>
      </c>
      <c r="I77" s="1474">
        <v>0</v>
      </c>
      <c r="J77" s="1474">
        <v>0</v>
      </c>
      <c r="K77" s="1474">
        <v>0</v>
      </c>
      <c r="L77" s="1474">
        <v>0</v>
      </c>
      <c r="M77" s="1474">
        <v>0</v>
      </c>
      <c r="N77" s="1474">
        <v>0</v>
      </c>
    </row>
    <row r="78" spans="1:14" s="1476" customFormat="1" ht="25.15" customHeight="1">
      <c r="A78" s="1804">
        <v>39</v>
      </c>
      <c r="B78" s="1791">
        <v>600</v>
      </c>
      <c r="C78" s="1470" t="s">
        <v>790</v>
      </c>
      <c r="D78" s="1474">
        <v>0</v>
      </c>
      <c r="E78" s="1480">
        <v>211298.8</v>
      </c>
      <c r="F78" s="1474">
        <v>0</v>
      </c>
      <c r="G78" s="1474">
        <v>0</v>
      </c>
      <c r="H78" s="1474">
        <v>0</v>
      </c>
      <c r="I78" s="1474">
        <v>0</v>
      </c>
      <c r="J78" s="1474">
        <v>0</v>
      </c>
      <c r="K78" s="1474">
        <v>0</v>
      </c>
      <c r="L78" s="1474">
        <v>0</v>
      </c>
      <c r="M78" s="1474">
        <v>0</v>
      </c>
      <c r="N78" s="1474">
        <v>0</v>
      </c>
    </row>
    <row r="79" spans="1:14" s="1476" customFormat="1" ht="25.15" customHeight="1">
      <c r="A79" s="1805"/>
      <c r="B79" s="1792"/>
      <c r="C79" s="1470" t="s">
        <v>766</v>
      </c>
      <c r="D79" s="1471">
        <v>43777014.629999995</v>
      </c>
      <c r="E79" s="1474">
        <v>0</v>
      </c>
      <c r="F79" s="1474">
        <v>0</v>
      </c>
      <c r="G79" s="1474">
        <v>0</v>
      </c>
      <c r="H79" s="1474">
        <v>0</v>
      </c>
      <c r="I79" s="1474">
        <v>0</v>
      </c>
      <c r="J79" s="1474">
        <v>0</v>
      </c>
      <c r="K79" s="1474">
        <v>0</v>
      </c>
      <c r="L79" s="1474">
        <v>0</v>
      </c>
      <c r="M79" s="1474">
        <v>0</v>
      </c>
      <c r="N79" s="1474">
        <v>0</v>
      </c>
    </row>
    <row r="80" spans="1:14" s="1476" customFormat="1" ht="25.15" customHeight="1">
      <c r="A80" s="1806"/>
      <c r="B80" s="1793"/>
      <c r="C80" s="1470" t="s">
        <v>768</v>
      </c>
      <c r="D80" s="1471">
        <v>12330295.33</v>
      </c>
      <c r="E80" s="1474">
        <v>0</v>
      </c>
      <c r="F80" s="1474">
        <v>0</v>
      </c>
      <c r="G80" s="1474">
        <v>0</v>
      </c>
      <c r="H80" s="1474">
        <v>0</v>
      </c>
      <c r="I80" s="1474">
        <v>0</v>
      </c>
      <c r="J80" s="1474">
        <v>0</v>
      </c>
      <c r="K80" s="1474">
        <v>0</v>
      </c>
      <c r="L80" s="1474">
        <v>0</v>
      </c>
      <c r="M80" s="1474">
        <v>0</v>
      </c>
      <c r="N80" s="1474">
        <v>0</v>
      </c>
    </row>
    <row r="81" spans="1:14" s="1476" customFormat="1" ht="25.15" customHeight="1">
      <c r="A81" s="1804">
        <v>41</v>
      </c>
      <c r="B81" s="1490" t="s">
        <v>352</v>
      </c>
      <c r="C81" s="1470" t="s">
        <v>766</v>
      </c>
      <c r="D81" s="1471">
        <v>836077.18</v>
      </c>
      <c r="E81" s="1474">
        <v>0</v>
      </c>
      <c r="F81" s="1474">
        <v>0</v>
      </c>
      <c r="G81" s="1474">
        <v>0</v>
      </c>
      <c r="H81" s="1474">
        <v>0</v>
      </c>
      <c r="I81" s="1474">
        <v>0</v>
      </c>
      <c r="J81" s="1474">
        <v>0</v>
      </c>
      <c r="K81" s="1474">
        <v>0</v>
      </c>
      <c r="L81" s="1474">
        <v>0</v>
      </c>
      <c r="M81" s="1474">
        <v>0</v>
      </c>
      <c r="N81" s="1474">
        <v>0</v>
      </c>
    </row>
    <row r="82" spans="1:14" s="1476" customFormat="1" ht="25.15" customHeight="1">
      <c r="A82" s="1805"/>
      <c r="B82" s="1791">
        <v>900</v>
      </c>
      <c r="C82" s="1470" t="s">
        <v>766</v>
      </c>
      <c r="D82" s="1471">
        <v>47184622.660000004</v>
      </c>
      <c r="E82" s="1474">
        <v>0</v>
      </c>
      <c r="F82" s="1474">
        <v>0</v>
      </c>
      <c r="G82" s="1474">
        <v>0</v>
      </c>
      <c r="H82" s="1474">
        <v>0</v>
      </c>
      <c r="I82" s="1474">
        <v>0</v>
      </c>
      <c r="J82" s="1474">
        <v>0</v>
      </c>
      <c r="K82" s="1474">
        <v>0</v>
      </c>
      <c r="L82" s="1474">
        <v>0</v>
      </c>
      <c r="M82" s="1474">
        <v>0</v>
      </c>
      <c r="N82" s="1488">
        <v>443.29</v>
      </c>
    </row>
    <row r="83" spans="1:14" s="1476" customFormat="1" ht="25.15" customHeight="1">
      <c r="A83" s="1806"/>
      <c r="B83" s="1793"/>
      <c r="C83" s="1470" t="s">
        <v>859</v>
      </c>
      <c r="D83" s="1474">
        <v>0</v>
      </c>
      <c r="E83" s="1474">
        <v>0</v>
      </c>
      <c r="F83" s="1474">
        <v>0</v>
      </c>
      <c r="G83" s="1474">
        <v>0</v>
      </c>
      <c r="H83" s="1474">
        <v>0</v>
      </c>
      <c r="I83" s="1474">
        <v>0</v>
      </c>
      <c r="J83" s="1474">
        <v>0</v>
      </c>
      <c r="K83" s="1474">
        <v>0</v>
      </c>
      <c r="L83" s="1471">
        <v>166540.67000000001</v>
      </c>
      <c r="M83" s="1474">
        <v>0</v>
      </c>
      <c r="N83" s="1474">
        <v>0</v>
      </c>
    </row>
    <row r="84" spans="1:14" s="1476" customFormat="1" ht="25.15" customHeight="1">
      <c r="A84" s="1475">
        <v>43</v>
      </c>
      <c r="B84" s="1466">
        <v>750</v>
      </c>
      <c r="C84" s="1470" t="s">
        <v>835</v>
      </c>
      <c r="D84" s="1474">
        <v>0</v>
      </c>
      <c r="E84" s="1474">
        <v>0</v>
      </c>
      <c r="F84" s="1474">
        <v>0</v>
      </c>
      <c r="G84" s="1474">
        <v>0</v>
      </c>
      <c r="H84" s="1480">
        <v>14030.1</v>
      </c>
      <c r="I84" s="1474">
        <v>0</v>
      </c>
      <c r="J84" s="1474">
        <v>0</v>
      </c>
      <c r="K84" s="1474">
        <v>0</v>
      </c>
      <c r="L84" s="1474">
        <v>0</v>
      </c>
      <c r="M84" s="1474">
        <v>0</v>
      </c>
      <c r="N84" s="1474">
        <v>0</v>
      </c>
    </row>
    <row r="85" spans="1:14" s="1476" customFormat="1" ht="25.15" customHeight="1">
      <c r="A85" s="1491">
        <v>44</v>
      </c>
      <c r="B85" s="1490" t="s">
        <v>350</v>
      </c>
      <c r="C85" s="1470" t="s">
        <v>860</v>
      </c>
      <c r="D85" s="1471">
        <v>627.55999999999995</v>
      </c>
      <c r="E85" s="1474">
        <v>0</v>
      </c>
      <c r="F85" s="1474">
        <v>0</v>
      </c>
      <c r="G85" s="1474">
        <v>0</v>
      </c>
      <c r="H85" s="1474">
        <v>0</v>
      </c>
      <c r="I85" s="1474">
        <v>0</v>
      </c>
      <c r="J85" s="1474">
        <v>0</v>
      </c>
      <c r="K85" s="1474">
        <v>0</v>
      </c>
      <c r="L85" s="1474">
        <v>0</v>
      </c>
      <c r="M85" s="1474">
        <v>0</v>
      </c>
      <c r="N85" s="1474">
        <v>0</v>
      </c>
    </row>
    <row r="86" spans="1:14" s="1476" customFormat="1" ht="25.15" customHeight="1">
      <c r="A86" s="1804">
        <v>46</v>
      </c>
      <c r="B86" s="1466">
        <v>750</v>
      </c>
      <c r="C86" s="1470" t="s">
        <v>769</v>
      </c>
      <c r="D86" s="1471">
        <v>4308.76</v>
      </c>
      <c r="E86" s="1474">
        <v>0</v>
      </c>
      <c r="F86" s="1474">
        <v>0</v>
      </c>
      <c r="G86" s="1474">
        <v>0</v>
      </c>
      <c r="H86" s="1474">
        <v>0</v>
      </c>
      <c r="I86" s="1474">
        <v>0</v>
      </c>
      <c r="J86" s="1474">
        <v>0</v>
      </c>
      <c r="K86" s="1474">
        <v>0</v>
      </c>
      <c r="L86" s="1474">
        <v>0</v>
      </c>
      <c r="M86" s="1474">
        <v>0</v>
      </c>
      <c r="N86" s="1474">
        <v>0</v>
      </c>
    </row>
    <row r="87" spans="1:14" s="1476" customFormat="1" ht="25.15" customHeight="1">
      <c r="A87" s="1805"/>
      <c r="B87" s="1791">
        <v>851</v>
      </c>
      <c r="C87" s="1470" t="s">
        <v>766</v>
      </c>
      <c r="D87" s="1471">
        <v>18181727.539999999</v>
      </c>
      <c r="E87" s="1472">
        <v>52103.05</v>
      </c>
      <c r="F87" s="1474">
        <v>0</v>
      </c>
      <c r="G87" s="1474">
        <v>0</v>
      </c>
      <c r="H87" s="1474">
        <v>0</v>
      </c>
      <c r="I87" s="1474">
        <v>0</v>
      </c>
      <c r="J87" s="1474">
        <v>0</v>
      </c>
      <c r="K87" s="1474">
        <v>0</v>
      </c>
      <c r="L87" s="1474">
        <v>0</v>
      </c>
      <c r="M87" s="1474">
        <v>0</v>
      </c>
      <c r="N87" s="1474">
        <v>0</v>
      </c>
    </row>
    <row r="88" spans="1:14" s="1476" customFormat="1" ht="25.15" customHeight="1">
      <c r="A88" s="1806"/>
      <c r="B88" s="1793"/>
      <c r="C88" s="1470" t="s">
        <v>769</v>
      </c>
      <c r="D88" s="1471">
        <v>746905.76</v>
      </c>
      <c r="E88" s="1472">
        <v>285132.53000000003</v>
      </c>
      <c r="F88" s="1472">
        <v>4551.1099999999997</v>
      </c>
      <c r="G88" s="1474">
        <v>0</v>
      </c>
      <c r="H88" s="1474">
        <v>0</v>
      </c>
      <c r="I88" s="1474">
        <v>0</v>
      </c>
      <c r="J88" s="1474">
        <v>0</v>
      </c>
      <c r="K88" s="1474">
        <v>0</v>
      </c>
      <c r="L88" s="1474">
        <v>0</v>
      </c>
      <c r="M88" s="1474">
        <v>0</v>
      </c>
      <c r="N88" s="1474">
        <v>0</v>
      </c>
    </row>
    <row r="89" spans="1:14" s="1476" customFormat="1" ht="25.15" customHeight="1">
      <c r="A89" s="1804">
        <v>47</v>
      </c>
      <c r="B89" s="1481">
        <v>150</v>
      </c>
      <c r="C89" s="1470" t="s">
        <v>766</v>
      </c>
      <c r="D89" s="1471">
        <v>56805.86</v>
      </c>
      <c r="E89" s="1471">
        <v>437317.58</v>
      </c>
      <c r="F89" s="1471">
        <v>108560.03</v>
      </c>
      <c r="G89" s="1471">
        <v>22064.799999999999</v>
      </c>
      <c r="H89" s="1474">
        <v>0</v>
      </c>
      <c r="I89" s="1474">
        <v>0</v>
      </c>
      <c r="J89" s="1474">
        <v>0</v>
      </c>
      <c r="K89" s="1474">
        <v>0</v>
      </c>
      <c r="L89" s="1474">
        <v>0</v>
      </c>
      <c r="M89" s="1474">
        <v>0</v>
      </c>
      <c r="N89" s="1474">
        <v>0</v>
      </c>
    </row>
    <row r="90" spans="1:14" s="1476" customFormat="1" ht="25.15" customHeight="1">
      <c r="A90" s="1805"/>
      <c r="B90" s="1791">
        <v>900</v>
      </c>
      <c r="C90" s="1470" t="s">
        <v>766</v>
      </c>
      <c r="D90" s="1471">
        <v>7937585.2800000003</v>
      </c>
      <c r="E90" s="1471">
        <v>162010.88</v>
      </c>
      <c r="F90" s="1471">
        <v>4376.84</v>
      </c>
      <c r="G90" s="1474">
        <v>0</v>
      </c>
      <c r="H90" s="1474">
        <v>0</v>
      </c>
      <c r="I90" s="1474">
        <v>0</v>
      </c>
      <c r="J90" s="1474">
        <v>0</v>
      </c>
      <c r="K90" s="1474">
        <v>0</v>
      </c>
      <c r="L90" s="1474">
        <v>0</v>
      </c>
      <c r="M90" s="1474">
        <v>0</v>
      </c>
      <c r="N90" s="1474">
        <v>0</v>
      </c>
    </row>
    <row r="91" spans="1:14" s="1476" customFormat="1" ht="25.15" customHeight="1">
      <c r="A91" s="1806"/>
      <c r="B91" s="1793"/>
      <c r="C91" s="1470" t="s">
        <v>859</v>
      </c>
      <c r="D91" s="1471">
        <v>22800000</v>
      </c>
      <c r="E91" s="1474">
        <v>0</v>
      </c>
      <c r="F91" s="1474">
        <v>0</v>
      </c>
      <c r="G91" s="1474">
        <v>0</v>
      </c>
      <c r="H91" s="1474">
        <v>0</v>
      </c>
      <c r="I91" s="1474">
        <v>0</v>
      </c>
      <c r="J91" s="1474">
        <v>0</v>
      </c>
      <c r="K91" s="1474">
        <v>0</v>
      </c>
      <c r="L91" s="1474">
        <v>0</v>
      </c>
      <c r="M91" s="1474">
        <v>0</v>
      </c>
      <c r="N91" s="1474">
        <v>0</v>
      </c>
    </row>
    <row r="92" spans="1:14" s="1476" customFormat="1" ht="25.15" customHeight="1">
      <c r="A92" s="1804">
        <v>57</v>
      </c>
      <c r="B92" s="1791">
        <v>754</v>
      </c>
      <c r="C92" s="1470" t="s">
        <v>766</v>
      </c>
      <c r="D92" s="1471">
        <v>963.65</v>
      </c>
      <c r="E92" s="1474">
        <v>0</v>
      </c>
      <c r="F92" s="1474">
        <v>0</v>
      </c>
      <c r="G92" s="1474">
        <v>0</v>
      </c>
      <c r="H92" s="1474">
        <v>0</v>
      </c>
      <c r="I92" s="1474">
        <v>0</v>
      </c>
      <c r="J92" s="1474">
        <v>0</v>
      </c>
      <c r="K92" s="1474">
        <v>0</v>
      </c>
      <c r="L92" s="1474">
        <v>0</v>
      </c>
      <c r="M92" s="1474">
        <v>0</v>
      </c>
      <c r="N92" s="1474">
        <v>0</v>
      </c>
    </row>
    <row r="93" spans="1:14" s="1476" customFormat="1" ht="25.15" customHeight="1">
      <c r="A93" s="1806"/>
      <c r="B93" s="1793"/>
      <c r="C93" s="1470" t="s">
        <v>769</v>
      </c>
      <c r="D93" s="1492">
        <v>187.12</v>
      </c>
      <c r="E93" s="1474">
        <v>0</v>
      </c>
      <c r="F93" s="1474">
        <v>0</v>
      </c>
      <c r="G93" s="1474">
        <v>0</v>
      </c>
      <c r="H93" s="1474">
        <v>0</v>
      </c>
      <c r="I93" s="1474">
        <v>0</v>
      </c>
      <c r="J93" s="1474">
        <v>0</v>
      </c>
      <c r="K93" s="1474">
        <v>0</v>
      </c>
      <c r="L93" s="1473">
        <v>1</v>
      </c>
      <c r="M93" s="1474">
        <v>0</v>
      </c>
      <c r="N93" s="1474">
        <v>0</v>
      </c>
    </row>
    <row r="94" spans="1:14" s="1493" customFormat="1" ht="25.15" customHeight="1">
      <c r="A94" s="1804">
        <v>62</v>
      </c>
      <c r="B94" s="1807">
        <v>50</v>
      </c>
      <c r="C94" s="1470" t="s">
        <v>861</v>
      </c>
      <c r="D94" s="1471">
        <v>2501156.61</v>
      </c>
      <c r="E94" s="1472">
        <v>786190.43</v>
      </c>
      <c r="F94" s="1472">
        <v>35339.089999999997</v>
      </c>
      <c r="G94" s="1474">
        <v>0</v>
      </c>
      <c r="H94" s="1474">
        <v>0</v>
      </c>
      <c r="I94" s="1474">
        <v>0</v>
      </c>
      <c r="J94" s="1474">
        <v>0</v>
      </c>
      <c r="K94" s="1474">
        <v>0</v>
      </c>
      <c r="L94" s="1474">
        <v>0</v>
      </c>
      <c r="M94" s="1474">
        <v>0</v>
      </c>
      <c r="N94" s="1474">
        <v>0</v>
      </c>
    </row>
    <row r="95" spans="1:14" s="1476" customFormat="1" ht="30" customHeight="1">
      <c r="A95" s="1806"/>
      <c r="B95" s="1808"/>
      <c r="C95" s="1494" t="s">
        <v>862</v>
      </c>
      <c r="D95" s="1474">
        <v>0</v>
      </c>
      <c r="E95" s="1474">
        <v>0</v>
      </c>
      <c r="F95" s="1474">
        <v>0</v>
      </c>
      <c r="G95" s="1474">
        <v>0</v>
      </c>
      <c r="H95" s="1472">
        <v>18351.98</v>
      </c>
      <c r="I95" s="1472">
        <v>101577.8</v>
      </c>
      <c r="J95" s="1472">
        <v>42046.69</v>
      </c>
      <c r="K95" s="1472">
        <v>8637.0300000000007</v>
      </c>
      <c r="L95" s="1472">
        <v>799686.02</v>
      </c>
      <c r="M95" s="1472">
        <v>19352.48</v>
      </c>
      <c r="N95" s="1474">
        <v>0</v>
      </c>
    </row>
    <row r="96" spans="1:14" s="1476" customFormat="1" ht="25.15" customHeight="1">
      <c r="A96" s="1475" t="s">
        <v>863</v>
      </c>
      <c r="B96" s="1495">
        <v>921</v>
      </c>
      <c r="C96" s="1470" t="s">
        <v>778</v>
      </c>
      <c r="D96" s="1474">
        <v>0</v>
      </c>
      <c r="E96" s="1474">
        <v>0</v>
      </c>
      <c r="F96" s="1474">
        <v>0</v>
      </c>
      <c r="G96" s="1474">
        <v>0</v>
      </c>
      <c r="H96" s="1474">
        <v>0</v>
      </c>
      <c r="I96" s="1474">
        <v>0</v>
      </c>
      <c r="J96" s="1474">
        <v>0</v>
      </c>
      <c r="K96" s="1474">
        <v>0</v>
      </c>
      <c r="L96" s="1474">
        <v>0</v>
      </c>
      <c r="M96" s="1474">
        <v>0</v>
      </c>
      <c r="N96" s="1488">
        <v>497.25</v>
      </c>
    </row>
    <row r="97" spans="1:14" s="1476" customFormat="1" ht="25.15" customHeight="1">
      <c r="A97" s="1475">
        <v>88</v>
      </c>
      <c r="B97" s="1495">
        <v>755</v>
      </c>
      <c r="C97" s="1470" t="s">
        <v>769</v>
      </c>
      <c r="D97" s="1471">
        <v>2562.11</v>
      </c>
      <c r="E97" s="1474">
        <v>0</v>
      </c>
      <c r="F97" s="1474">
        <v>0</v>
      </c>
      <c r="G97" s="1474">
        <v>0</v>
      </c>
      <c r="H97" s="1474">
        <v>0</v>
      </c>
      <c r="I97" s="1474">
        <v>0</v>
      </c>
      <c r="J97" s="1474">
        <v>0</v>
      </c>
      <c r="K97" s="1474">
        <v>0</v>
      </c>
      <c r="L97" s="1474">
        <v>0</v>
      </c>
      <c r="M97" s="1474">
        <v>0</v>
      </c>
      <c r="N97" s="1474">
        <v>0</v>
      </c>
    </row>
    <row r="98" spans="1:14" s="1499" customFormat="1" ht="21" customHeight="1">
      <c r="A98" s="1496"/>
      <c r="B98" s="1497"/>
      <c r="C98" s="1497"/>
      <c r="D98" s="1498">
        <f>SUM(D12:D97)</f>
        <v>454258027.91000009</v>
      </c>
      <c r="E98" s="1498">
        <f t="shared" ref="E98:N98" si="0">SUM(E12:E97)</f>
        <v>19663428.639999997</v>
      </c>
      <c r="F98" s="1498">
        <f t="shared" si="0"/>
        <v>6900272.3499999996</v>
      </c>
      <c r="G98" s="1498">
        <f t="shared" si="0"/>
        <v>10985183.770000001</v>
      </c>
      <c r="H98" s="1498">
        <f t="shared" si="0"/>
        <v>11752226.909999998</v>
      </c>
      <c r="I98" s="1498">
        <f t="shared" si="0"/>
        <v>1549333.7899999998</v>
      </c>
      <c r="J98" s="1498">
        <f t="shared" si="0"/>
        <v>1204570.3699999996</v>
      </c>
      <c r="K98" s="1498">
        <f t="shared" si="0"/>
        <v>670810.71</v>
      </c>
      <c r="L98" s="1498">
        <f t="shared" si="0"/>
        <v>1246507.29</v>
      </c>
      <c r="M98" s="1498">
        <f t="shared" si="0"/>
        <v>1308288.57</v>
      </c>
      <c r="N98" s="1498">
        <f t="shared" si="0"/>
        <v>875128.46999999986</v>
      </c>
    </row>
    <row r="99" spans="1:14" s="1503" customFormat="1" ht="18.600000000000001" customHeight="1">
      <c r="A99" s="1500"/>
      <c r="B99" s="1500"/>
      <c r="C99" s="1500"/>
      <c r="D99" s="1500"/>
      <c r="E99" s="1500"/>
      <c r="F99" s="1500"/>
      <c r="G99" s="1501"/>
      <c r="H99" s="1501"/>
      <c r="I99" s="1501"/>
      <c r="J99" s="1501"/>
      <c r="K99" s="1501"/>
      <c r="L99" s="1502"/>
      <c r="M99" s="1502"/>
      <c r="N99" s="1502"/>
    </row>
    <row r="100" spans="1:14" s="1465" customFormat="1" ht="15">
      <c r="A100" s="1504"/>
      <c r="B100" s="1505"/>
      <c r="C100" s="1505"/>
      <c r="D100" s="1505"/>
      <c r="E100" s="1506"/>
      <c r="F100" s="1506"/>
      <c r="G100" s="1506"/>
      <c r="H100" s="1506"/>
      <c r="I100" s="1506"/>
      <c r="J100" s="1506"/>
      <c r="K100" s="1506"/>
      <c r="L100" s="1506"/>
      <c r="M100" s="1506"/>
      <c r="N100" s="1506"/>
    </row>
    <row r="101" spans="1:14" s="1465" customFormat="1">
      <c r="A101" s="1507"/>
      <c r="B101" s="1505"/>
      <c r="C101" s="1505"/>
      <c r="D101" s="1505"/>
      <c r="E101" s="1508"/>
      <c r="F101" s="1508"/>
      <c r="G101" s="1508"/>
      <c r="H101" s="1508"/>
      <c r="I101" s="1508"/>
      <c r="J101" s="1508"/>
      <c r="K101" s="1508"/>
      <c r="L101" s="1508"/>
      <c r="M101" s="1508"/>
      <c r="N101" s="1508"/>
    </row>
    <row r="102" spans="1:14" s="1465" customFormat="1" ht="15">
      <c r="A102" s="1462"/>
      <c r="B102" s="1505"/>
      <c r="C102" s="1505"/>
      <c r="D102" s="1505"/>
      <c r="E102" s="1506"/>
      <c r="F102" s="1506"/>
      <c r="G102" s="1506"/>
      <c r="H102" s="1506"/>
      <c r="I102" s="1506"/>
      <c r="J102" s="1506"/>
      <c r="K102" s="1506"/>
      <c r="L102" s="1506"/>
      <c r="M102" s="1506"/>
      <c r="N102" s="1506"/>
    </row>
    <row r="103" spans="1:14" s="1465" customFormat="1">
      <c r="A103" s="1509"/>
      <c r="B103" s="1505"/>
      <c r="C103" s="1505"/>
      <c r="D103" s="1510"/>
      <c r="E103" s="1510"/>
      <c r="F103" s="1510"/>
      <c r="G103" s="1510"/>
      <c r="H103" s="1510"/>
      <c r="I103" s="1510"/>
      <c r="J103" s="1510"/>
      <c r="K103" s="1510"/>
      <c r="L103" s="1510"/>
      <c r="M103" s="1510"/>
      <c r="N103" s="1510"/>
    </row>
    <row r="104" spans="1:14" s="1465" customFormat="1">
      <c r="B104" s="1505"/>
      <c r="C104" s="1505"/>
      <c r="D104" s="1508"/>
      <c r="E104" s="1505"/>
      <c r="F104" s="1505"/>
      <c r="G104" s="1505"/>
      <c r="H104" s="1505"/>
      <c r="I104" s="1505"/>
      <c r="J104" s="1505"/>
      <c r="K104" s="1505"/>
      <c r="L104" s="1505"/>
      <c r="M104" s="1505"/>
      <c r="N104" s="1505"/>
    </row>
    <row r="105" spans="1:14" s="1465" customFormat="1">
      <c r="B105" s="1505"/>
      <c r="C105" s="1505"/>
      <c r="D105" s="1505"/>
      <c r="E105" s="1505"/>
      <c r="F105" s="1505"/>
      <c r="G105" s="1505"/>
      <c r="H105" s="1505"/>
      <c r="I105" s="1505"/>
      <c r="J105" s="1505"/>
      <c r="K105" s="1505"/>
      <c r="L105" s="1505"/>
      <c r="M105" s="1505"/>
      <c r="N105" s="1505"/>
    </row>
    <row r="106" spans="1:14" s="1465" customFormat="1">
      <c r="A106" s="1511"/>
      <c r="B106" s="1505"/>
      <c r="C106" s="1505"/>
      <c r="D106" s="1505"/>
      <c r="E106" s="1505"/>
      <c r="F106" s="1505"/>
      <c r="G106" s="1505"/>
      <c r="H106" s="1505"/>
      <c r="I106" s="1505"/>
      <c r="J106" s="1505"/>
      <c r="K106" s="1505"/>
      <c r="L106" s="1505"/>
      <c r="M106" s="1505"/>
      <c r="N106" s="1505"/>
    </row>
    <row r="107" spans="1:14" s="1465" customFormat="1">
      <c r="B107" s="1199"/>
      <c r="C107" s="1505"/>
      <c r="D107" s="1505"/>
      <c r="E107" s="1199"/>
      <c r="F107" s="1199"/>
      <c r="G107" s="1199"/>
      <c r="H107" s="1199"/>
      <c r="I107" s="1199"/>
      <c r="J107" s="1199"/>
      <c r="K107" s="1199"/>
      <c r="L107" s="1199"/>
      <c r="M107" s="1199"/>
      <c r="N107" s="1199"/>
    </row>
    <row r="108" spans="1:14" s="1465" customFormat="1">
      <c r="B108" s="1199"/>
      <c r="C108" s="1199"/>
      <c r="D108" s="1199"/>
      <c r="E108" s="1199"/>
      <c r="F108" s="1199"/>
      <c r="G108" s="1199"/>
      <c r="H108" s="1199"/>
      <c r="I108" s="1199"/>
      <c r="J108" s="1199"/>
      <c r="K108" s="1199"/>
      <c r="L108" s="1199"/>
      <c r="M108" s="1199"/>
      <c r="N108" s="1199"/>
    </row>
    <row r="109" spans="1:14">
      <c r="B109" s="1199"/>
      <c r="C109" s="1199"/>
      <c r="D109" s="1199"/>
      <c r="E109" s="1199"/>
      <c r="F109" s="1199"/>
      <c r="G109" s="1199"/>
      <c r="H109" s="1199"/>
      <c r="I109" s="1199"/>
      <c r="J109" s="1199"/>
      <c r="K109" s="1199"/>
      <c r="L109" s="1199"/>
      <c r="M109" s="1199"/>
      <c r="N109" s="1199"/>
    </row>
    <row r="110" spans="1:14">
      <c r="B110" s="1199"/>
      <c r="C110" s="1199"/>
      <c r="D110" s="1199"/>
      <c r="E110" s="1199"/>
      <c r="F110" s="1199"/>
      <c r="G110" s="1199"/>
      <c r="H110" s="1199"/>
      <c r="I110" s="1199"/>
      <c r="J110" s="1199"/>
      <c r="K110" s="1199"/>
      <c r="L110" s="1199"/>
      <c r="M110" s="1199"/>
      <c r="N110" s="1199"/>
    </row>
    <row r="111" spans="1:14">
      <c r="B111" s="1199"/>
      <c r="C111" s="1199"/>
      <c r="D111" s="1199"/>
      <c r="E111" s="1199"/>
      <c r="F111" s="1199"/>
      <c r="G111" s="1199"/>
      <c r="H111" s="1199"/>
      <c r="I111" s="1199"/>
      <c r="J111" s="1199"/>
      <c r="K111" s="1199"/>
      <c r="L111" s="1199"/>
      <c r="M111" s="1199"/>
      <c r="N111" s="1199"/>
    </row>
    <row r="112" spans="1:14">
      <c r="B112" s="1199"/>
      <c r="C112" s="1199"/>
      <c r="D112" s="1199"/>
      <c r="E112" s="1199"/>
      <c r="F112" s="1199"/>
      <c r="G112" s="1199"/>
      <c r="H112" s="1199"/>
      <c r="I112" s="1199"/>
      <c r="J112" s="1199"/>
      <c r="K112" s="1199"/>
      <c r="L112" s="1199"/>
      <c r="M112" s="1199"/>
      <c r="N112" s="1199"/>
    </row>
    <row r="113" spans="3:4">
      <c r="C113" s="1199"/>
      <c r="D113" s="1199"/>
    </row>
  </sheetData>
  <mergeCells count="44">
    <mergeCell ref="A89:A91"/>
    <mergeCell ref="B90:B91"/>
    <mergeCell ref="A92:A93"/>
    <mergeCell ref="B92:B93"/>
    <mergeCell ref="A94:A95"/>
    <mergeCell ref="B94:B95"/>
    <mergeCell ref="A78:A80"/>
    <mergeCell ref="B78:B80"/>
    <mergeCell ref="A81:A83"/>
    <mergeCell ref="B82:B83"/>
    <mergeCell ref="A86:A88"/>
    <mergeCell ref="B87:B88"/>
    <mergeCell ref="A26:A29"/>
    <mergeCell ref="B26:B29"/>
    <mergeCell ref="A30:A31"/>
    <mergeCell ref="B30:B31"/>
    <mergeCell ref="A32:A33"/>
    <mergeCell ref="A2:L2"/>
    <mergeCell ref="A5:B5"/>
    <mergeCell ref="C5:C10"/>
    <mergeCell ref="D5:M5"/>
    <mergeCell ref="A35:A76"/>
    <mergeCell ref="B35:B38"/>
    <mergeCell ref="B39:B40"/>
    <mergeCell ref="B43:B73"/>
    <mergeCell ref="M6:M10"/>
    <mergeCell ref="A15:A18"/>
    <mergeCell ref="B15:B17"/>
    <mergeCell ref="A19:A21"/>
    <mergeCell ref="B20:B21"/>
    <mergeCell ref="A22:A25"/>
    <mergeCell ref="B23:B25"/>
    <mergeCell ref="G6:G10"/>
    <mergeCell ref="N5:N10"/>
    <mergeCell ref="A6:A10"/>
    <mergeCell ref="B6:B10"/>
    <mergeCell ref="D6:D10"/>
    <mergeCell ref="E6:E10"/>
    <mergeCell ref="F6:F10"/>
    <mergeCell ref="L6:L10"/>
    <mergeCell ref="H6:H10"/>
    <mergeCell ref="I6:I10"/>
    <mergeCell ref="J6:J10"/>
    <mergeCell ref="K6:K10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0" firstPageNumber="72" fitToHeight="0" orientation="landscape" useFirstPageNumber="1" r:id="rId1"/>
  <headerFooter>
    <oddHeader>&amp;C&amp;12- &amp;P -</oddHeader>
  </headerFooter>
  <rowBreaks count="1" manualBreakCount="1">
    <brk id="77" max="1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90" zoomScaleNormal="90" workbookViewId="0">
      <selection activeCell="AE43" sqref="AE43"/>
    </sheetView>
  </sheetViews>
  <sheetFormatPr defaultRowHeight="12.75"/>
  <cols>
    <col min="1" max="16384" width="9.140625" style="1525"/>
  </cols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>
      <selection activeCell="T28" sqref="T28"/>
    </sheetView>
  </sheetViews>
  <sheetFormatPr defaultRowHeight="12.75"/>
  <cols>
    <col min="1" max="16384" width="9.140625" style="1525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Normal="100" workbookViewId="0">
      <selection activeCell="V7" sqref="V7"/>
    </sheetView>
  </sheetViews>
  <sheetFormatPr defaultRowHeight="12.75"/>
  <cols>
    <col min="1" max="16384" width="9.140625" style="1525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>
      <selection activeCell="Y21" sqref="Y21"/>
    </sheetView>
  </sheetViews>
  <sheetFormatPr defaultRowHeight="12.75"/>
  <cols>
    <col min="1" max="16384" width="9.140625" style="1525"/>
  </cols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7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>
      <selection activeCell="X36" sqref="X36"/>
    </sheetView>
  </sheetViews>
  <sheetFormatPr defaultRowHeight="12.75"/>
  <cols>
    <col min="1" max="16384" width="9.140625" style="1525"/>
  </cols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zoomScaleNormal="100" workbookViewId="0">
      <selection activeCell="Q38" sqref="Q38"/>
    </sheetView>
  </sheetViews>
  <sheetFormatPr defaultRowHeight="12.75"/>
  <cols>
    <col min="1" max="1" width="9.140625" customWidth="1"/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715" t="s">
        <v>510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20" ht="15">
      <c r="A2" s="715" t="s">
        <v>511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</row>
    <row r="3" spans="1:20" ht="15">
      <c r="A3" s="715" t="s">
        <v>512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</row>
    <row r="4" spans="1:20" ht="15">
      <c r="A4" s="715" t="s">
        <v>513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</row>
    <row r="5" spans="1:20" ht="18" customHeight="1">
      <c r="A5" s="715" t="s">
        <v>514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</row>
    <row r="6" spans="1:20" ht="18" customHeight="1">
      <c r="A6" s="1527" t="s">
        <v>866</v>
      </c>
      <c r="B6" s="1526"/>
      <c r="C6" s="1526"/>
      <c r="D6" s="1526"/>
      <c r="E6" s="1526"/>
      <c r="F6" s="1526"/>
      <c r="G6" s="1526"/>
      <c r="H6" s="1526"/>
      <c r="I6" s="1526"/>
      <c r="J6" s="1526"/>
      <c r="K6" s="1526"/>
      <c r="L6" s="1526"/>
      <c r="M6" s="1526"/>
      <c r="N6" s="1526"/>
      <c r="O6" s="1526"/>
      <c r="P6" s="1526"/>
      <c r="Q6" s="1526"/>
      <c r="R6" s="1526"/>
      <c r="S6" s="310"/>
    </row>
    <row r="7" spans="1:20" ht="18" customHeight="1">
      <c r="A7" s="1528" t="s">
        <v>867</v>
      </c>
      <c r="B7" s="1526"/>
      <c r="C7" s="1526"/>
      <c r="D7" s="1526"/>
      <c r="E7" s="1526"/>
      <c r="F7" s="1526"/>
      <c r="G7" s="1526"/>
      <c r="H7" s="1526"/>
      <c r="I7" s="1526"/>
      <c r="J7" s="1526"/>
      <c r="K7" s="1526"/>
      <c r="L7" s="1526"/>
      <c r="M7" s="1526"/>
      <c r="N7" s="1526"/>
      <c r="O7" s="1526"/>
      <c r="P7" s="1526"/>
      <c r="Q7" s="1526"/>
      <c r="R7" s="1526"/>
      <c r="S7" s="310"/>
    </row>
    <row r="8" spans="1:20" ht="15">
      <c r="A8" s="1528"/>
      <c r="B8" s="1526"/>
      <c r="C8" s="1526"/>
      <c r="D8" s="1526"/>
      <c r="E8" s="1526"/>
      <c r="F8" s="1526"/>
      <c r="G8" s="1526"/>
      <c r="H8" s="1526"/>
      <c r="I8" s="1526"/>
      <c r="J8" s="1526"/>
      <c r="K8" s="1526"/>
      <c r="L8" s="1526"/>
      <c r="M8" s="1526"/>
      <c r="N8" s="1526"/>
      <c r="O8" s="1526"/>
      <c r="P8" s="1526"/>
      <c r="Q8" s="1526"/>
      <c r="R8" s="1526"/>
      <c r="S8" s="310"/>
    </row>
    <row r="9" spans="1:20" ht="15">
      <c r="A9" s="716"/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</row>
    <row r="10" spans="1:20" ht="15">
      <c r="A10" s="716"/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</row>
    <row r="11" spans="1:20" ht="15">
      <c r="A11" s="716"/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</row>
    <row r="12" spans="1:20" ht="15">
      <c r="A12" s="716"/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</row>
    <row r="13" spans="1:20" ht="15">
      <c r="A13" s="716"/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</row>
    <row r="14" spans="1:20" ht="15">
      <c r="A14" s="716"/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</row>
    <row r="15" spans="1:20" ht="15">
      <c r="A15" s="716"/>
      <c r="B15" s="310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1"/>
    </row>
    <row r="16" spans="1:20" ht="15">
      <c r="A16" s="716"/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</row>
    <row r="17" spans="1:20" ht="15">
      <c r="A17" s="716"/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</row>
    <row r="18" spans="1:20" ht="15">
      <c r="A18" s="716"/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</row>
    <row r="19" spans="1:20" ht="15">
      <c r="A19" s="716"/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</row>
    <row r="20" spans="1:20" ht="15">
      <c r="A20" s="716"/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</row>
    <row r="21" spans="1:20" ht="15">
      <c r="A21" s="716"/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</row>
    <row r="22" spans="1:20" ht="15">
      <c r="A22" s="716"/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</row>
    <row r="23" spans="1:20" ht="15">
      <c r="A23" s="716"/>
      <c r="B23" s="310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</row>
    <row r="24" spans="1:20" ht="15">
      <c r="A24" s="716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</row>
    <row r="25" spans="1:20" ht="15">
      <c r="A25" s="716"/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659"/>
    </row>
    <row r="26" spans="1:20" ht="15">
      <c r="A26" s="716"/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659"/>
    </row>
    <row r="27" spans="1:20" ht="15" hidden="1">
      <c r="A27" s="716"/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659"/>
    </row>
    <row r="28" spans="1:20" ht="15" hidden="1">
      <c r="A28" s="716"/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659"/>
    </row>
    <row r="29" spans="1:20">
      <c r="A29" s="310"/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659"/>
    </row>
    <row r="30" spans="1:20" ht="15">
      <c r="A30" s="717"/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659"/>
    </row>
    <row r="31" spans="1:20" ht="15">
      <c r="A31" s="716"/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659"/>
    </row>
    <row r="32" spans="1:20">
      <c r="A32" s="310"/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pageSetUpPr fitToPage="1"/>
  </sheetPr>
  <dimension ref="B27:B28"/>
  <sheetViews>
    <sheetView showGridLines="0" zoomScale="130" zoomScaleNormal="130" workbookViewId="0">
      <selection activeCell="N11" sqref="N11"/>
    </sheetView>
  </sheetViews>
  <sheetFormatPr defaultRowHeight="12.75"/>
  <cols>
    <col min="1" max="16384" width="9.140625" style="1525"/>
  </cols>
  <sheetData>
    <row r="27" spans="2:2">
      <c r="B27" s="1529" t="s">
        <v>870</v>
      </c>
    </row>
    <row r="28" spans="2:2">
      <c r="B28" s="1530" t="s">
        <v>871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R23" sqref="R23"/>
    </sheetView>
  </sheetViews>
  <sheetFormatPr defaultRowHeight="12.75"/>
  <cols>
    <col min="1" max="16384" width="9.140625" style="1525"/>
  </cols>
  <sheetData>
    <row r="1" spans="1:1">
      <c r="A1" s="1525" t="s">
        <v>869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31"/>
  <sheetViews>
    <sheetView showGridLines="0" showZeros="0" showOutlineSymbols="0" zoomScale="90" zoomScaleNormal="90" workbookViewId="0">
      <selection activeCell="O10" sqref="O10"/>
    </sheetView>
  </sheetViews>
  <sheetFormatPr defaultRowHeight="12.75"/>
  <cols>
    <col min="1" max="1" width="85.85546875" style="180" customWidth="1"/>
    <col min="2" max="2" width="16.85546875" style="180" customWidth="1"/>
    <col min="3" max="3" width="20" style="180" bestFit="1" customWidth="1"/>
    <col min="4" max="5" width="17" style="180" customWidth="1"/>
    <col min="6" max="8" width="11.5703125" style="180" bestFit="1" customWidth="1"/>
    <col min="9" max="10" width="9.140625" style="180"/>
    <col min="11" max="11" width="16.140625" style="180" customWidth="1"/>
    <col min="12" max="16384" width="9.140625" style="180"/>
  </cols>
  <sheetData>
    <row r="1" spans="1:8" ht="17.25" customHeight="1">
      <c r="A1" s="176" t="s">
        <v>431</v>
      </c>
      <c r="B1" s="177"/>
      <c r="C1" s="178"/>
      <c r="D1" s="178"/>
      <c r="E1" s="178"/>
      <c r="F1" s="178"/>
      <c r="G1" s="178"/>
      <c r="H1" s="178"/>
    </row>
    <row r="2" spans="1:8" ht="17.25" customHeight="1">
      <c r="A2" s="181"/>
      <c r="B2" s="181"/>
      <c r="C2" s="178"/>
      <c r="D2" s="178"/>
      <c r="E2" s="178"/>
      <c r="F2" s="178"/>
      <c r="G2" s="178"/>
      <c r="H2" s="178"/>
    </row>
    <row r="3" spans="1:8" ht="17.25" customHeight="1">
      <c r="A3" s="182" t="s">
        <v>432</v>
      </c>
      <c r="B3" s="183"/>
      <c r="C3" s="184"/>
      <c r="D3" s="184"/>
      <c r="E3" s="184"/>
      <c r="F3" s="184"/>
      <c r="G3" s="184"/>
      <c r="H3" s="184"/>
    </row>
    <row r="4" spans="1:8" ht="17.25" customHeight="1">
      <c r="A4" s="185"/>
      <c r="B4" s="185"/>
      <c r="C4" s="179"/>
      <c r="D4" s="179"/>
      <c r="E4" s="179"/>
      <c r="F4" s="179"/>
      <c r="G4" s="179"/>
      <c r="H4" s="179"/>
    </row>
    <row r="5" spans="1:8" ht="17.25" customHeight="1">
      <c r="A5" s="185"/>
      <c r="B5" s="185"/>
      <c r="C5" s="186"/>
      <c r="D5" s="179"/>
      <c r="E5" s="179"/>
      <c r="F5" s="179"/>
      <c r="G5" s="187"/>
      <c r="H5" s="188" t="s">
        <v>2</v>
      </c>
    </row>
    <row r="6" spans="1:8" ht="15.95" customHeight="1">
      <c r="A6" s="189"/>
      <c r="B6" s="190" t="s">
        <v>227</v>
      </c>
      <c r="C6" s="191" t="s">
        <v>229</v>
      </c>
      <c r="D6" s="192"/>
      <c r="E6" s="193"/>
      <c r="F6" s="194" t="s">
        <v>433</v>
      </c>
      <c r="G6" s="192"/>
      <c r="H6" s="193"/>
    </row>
    <row r="7" spans="1:8" ht="15.95" customHeight="1">
      <c r="A7" s="195" t="s">
        <v>3</v>
      </c>
      <c r="B7" s="196" t="s">
        <v>228</v>
      </c>
      <c r="C7" s="197"/>
      <c r="D7" s="197"/>
      <c r="E7" s="197"/>
      <c r="F7" s="197" t="s">
        <v>4</v>
      </c>
      <c r="G7" s="197" t="s">
        <v>4</v>
      </c>
      <c r="H7" s="198"/>
    </row>
    <row r="8" spans="1:8" ht="15.95" customHeight="1">
      <c r="A8" s="199"/>
      <c r="B8" s="200" t="s">
        <v>747</v>
      </c>
      <c r="C8" s="197" t="s">
        <v>434</v>
      </c>
      <c r="D8" s="197" t="s">
        <v>435</v>
      </c>
      <c r="E8" s="197" t="s">
        <v>436</v>
      </c>
      <c r="F8" s="198" t="s">
        <v>232</v>
      </c>
      <c r="G8" s="198" t="s">
        <v>437</v>
      </c>
      <c r="H8" s="198" t="s">
        <v>438</v>
      </c>
    </row>
    <row r="9" spans="1:8" s="205" customFormat="1" ht="9.75" customHeight="1">
      <c r="A9" s="202" t="s">
        <v>439</v>
      </c>
      <c r="B9" s="203">
        <v>2</v>
      </c>
      <c r="C9" s="204">
        <v>3</v>
      </c>
      <c r="D9" s="204">
        <v>4</v>
      </c>
      <c r="E9" s="204">
        <v>5</v>
      </c>
      <c r="F9" s="204">
        <v>6</v>
      </c>
      <c r="G9" s="204">
        <v>7</v>
      </c>
      <c r="H9" s="204">
        <v>8</v>
      </c>
    </row>
    <row r="10" spans="1:8" ht="24" customHeight="1">
      <c r="A10" s="206" t="s">
        <v>440</v>
      </c>
      <c r="B10" s="1098">
        <v>435340000</v>
      </c>
      <c r="C10" s="1027">
        <v>40271703</v>
      </c>
      <c r="D10" s="1027">
        <v>69933048</v>
      </c>
      <c r="E10" s="1027">
        <v>96198155</v>
      </c>
      <c r="F10" s="1107">
        <v>9.2506323792897499E-2</v>
      </c>
      <c r="G10" s="1107">
        <v>0.16064006983047732</v>
      </c>
      <c r="H10" s="1125">
        <v>0.22097246979372445</v>
      </c>
    </row>
    <row r="11" spans="1:8" ht="24" customHeight="1">
      <c r="A11" s="207" t="s">
        <v>441</v>
      </c>
      <c r="B11" s="1099">
        <v>435340000</v>
      </c>
      <c r="C11" s="1099">
        <v>36844986</v>
      </c>
      <c r="D11" s="1099">
        <v>73245089</v>
      </c>
      <c r="E11" s="1099">
        <v>105552646</v>
      </c>
      <c r="F11" s="1107">
        <v>8.4634965773877885E-2</v>
      </c>
      <c r="G11" s="1107">
        <v>0.16824801075021822</v>
      </c>
      <c r="H11" s="1126">
        <v>0.2424602517572472</v>
      </c>
    </row>
    <row r="12" spans="1:8" ht="24" customHeight="1">
      <c r="A12" s="206" t="s">
        <v>442</v>
      </c>
      <c r="B12" s="1136"/>
      <c r="C12" s="1027">
        <v>3426717</v>
      </c>
      <c r="D12" s="1027">
        <v>-3312041</v>
      </c>
      <c r="E12" s="1027">
        <v>-9354491</v>
      </c>
      <c r="F12" s="1107"/>
      <c r="G12" s="1107"/>
      <c r="H12" s="1126"/>
    </row>
    <row r="13" spans="1:8" ht="24" customHeight="1">
      <c r="A13" s="209" t="s">
        <v>443</v>
      </c>
      <c r="B13" s="1100"/>
      <c r="C13" s="1101"/>
      <c r="D13" s="1101"/>
      <c r="E13" s="1101"/>
      <c r="F13" s="1108"/>
      <c r="G13" s="1108"/>
      <c r="H13" s="1111"/>
    </row>
    <row r="14" spans="1:8" ht="15" customHeight="1">
      <c r="A14" s="210" t="s">
        <v>444</v>
      </c>
      <c r="B14" s="1098"/>
      <c r="C14" s="1098"/>
      <c r="D14" s="1098"/>
      <c r="E14" s="1098"/>
      <c r="F14" s="1107"/>
      <c r="G14" s="1107"/>
      <c r="H14" s="1126"/>
    </row>
    <row r="15" spans="1:8" ht="39" customHeight="1">
      <c r="A15" s="909" t="s">
        <v>723</v>
      </c>
      <c r="B15" s="1098"/>
      <c r="C15" s="1098"/>
      <c r="D15" s="1098"/>
      <c r="E15" s="1098"/>
      <c r="F15" s="1107"/>
      <c r="G15" s="1125"/>
      <c r="H15" s="1126"/>
    </row>
    <row r="16" spans="1:8" ht="27" customHeight="1">
      <c r="A16" s="206" t="s">
        <v>724</v>
      </c>
      <c r="B16" s="1099">
        <v>-16953881</v>
      </c>
      <c r="C16" s="1098">
        <v>103862</v>
      </c>
      <c r="D16" s="1098">
        <v>133225</v>
      </c>
      <c r="E16" s="1098">
        <v>250066</v>
      </c>
      <c r="F16" s="1107"/>
      <c r="G16" s="1109"/>
      <c r="H16" s="1126"/>
    </row>
    <row r="17" spans="1:8" ht="24" customHeight="1">
      <c r="A17" s="783" t="s">
        <v>725</v>
      </c>
      <c r="B17" s="1135">
        <v>16953881</v>
      </c>
      <c r="C17" s="1103">
        <v>-3426717</v>
      </c>
      <c r="D17" s="1096">
        <v>3312041</v>
      </c>
      <c r="E17" s="1096">
        <v>9354491</v>
      </c>
      <c r="F17" s="1110"/>
      <c r="G17" s="1111">
        <v>0.19535591880112879</v>
      </c>
      <c r="H17" s="1111">
        <v>0.55176103925702913</v>
      </c>
    </row>
    <row r="18" spans="1:8" ht="24" customHeight="1">
      <c r="A18" s="212" t="s">
        <v>445</v>
      </c>
      <c r="B18" s="1029">
        <v>41508039</v>
      </c>
      <c r="C18" s="1028">
        <v>-4542329</v>
      </c>
      <c r="D18" s="1028">
        <v>-539296</v>
      </c>
      <c r="E18" s="1028">
        <v>5147706</v>
      </c>
      <c r="F18" s="1112"/>
      <c r="G18" s="1112"/>
      <c r="H18" s="1113">
        <v>0.12401708497961082</v>
      </c>
    </row>
    <row r="19" spans="1:8" ht="15">
      <c r="A19" s="213" t="s">
        <v>720</v>
      </c>
      <c r="B19" s="1029"/>
      <c r="C19" s="1029"/>
      <c r="D19" s="1029"/>
      <c r="E19" s="1029"/>
      <c r="F19" s="1112"/>
      <c r="G19" s="1112"/>
      <c r="H19" s="1113"/>
    </row>
    <row r="20" spans="1:8" ht="15">
      <c r="A20" s="212" t="s">
        <v>446</v>
      </c>
      <c r="B20" s="1029"/>
      <c r="C20" s="1028"/>
      <c r="D20" s="1028"/>
      <c r="E20" s="1025"/>
      <c r="F20" s="1113"/>
      <c r="G20" s="1112"/>
      <c r="H20" s="1113"/>
    </row>
    <row r="21" spans="1:8" ht="15">
      <c r="A21" s="212" t="s">
        <v>447</v>
      </c>
      <c r="B21" s="1029">
        <v>46210284</v>
      </c>
      <c r="C21" s="1028">
        <v>8635205</v>
      </c>
      <c r="D21" s="1028">
        <v>10048390</v>
      </c>
      <c r="E21" s="1025">
        <v>26575700</v>
      </c>
      <c r="F21" s="1113">
        <v>0.18686760289116597</v>
      </c>
      <c r="G21" s="1112">
        <v>0.21744921541707035</v>
      </c>
      <c r="H21" s="1113">
        <v>0.57510358516731908</v>
      </c>
    </row>
    <row r="22" spans="1:8" ht="15">
      <c r="A22" s="212" t="s">
        <v>448</v>
      </c>
      <c r="B22" s="1029">
        <v>9175262</v>
      </c>
      <c r="C22" s="1028">
        <v>18737430</v>
      </c>
      <c r="D22" s="1028">
        <v>18791489</v>
      </c>
      <c r="E22" s="1025">
        <v>19303968</v>
      </c>
      <c r="F22" s="1113">
        <v>2.042168387126166</v>
      </c>
      <c r="G22" s="1112">
        <v>2.0480602079809818</v>
      </c>
      <c r="H22" s="1113">
        <v>2.1039146348082487</v>
      </c>
    </row>
    <row r="23" spans="1:8" ht="15">
      <c r="A23" s="212" t="s">
        <v>449</v>
      </c>
      <c r="B23" s="1029">
        <v>-974663</v>
      </c>
      <c r="C23" s="1028">
        <v>498</v>
      </c>
      <c r="D23" s="1028">
        <v>2863</v>
      </c>
      <c r="E23" s="1025">
        <v>7715</v>
      </c>
      <c r="F23" s="1113"/>
      <c r="G23" s="1112"/>
      <c r="H23" s="1113"/>
    </row>
    <row r="24" spans="1:8" ht="15">
      <c r="A24" s="212" t="s">
        <v>450</v>
      </c>
      <c r="B24" s="1029">
        <v>-4000000</v>
      </c>
      <c r="C24" s="1028">
        <v>-113236</v>
      </c>
      <c r="D24" s="1028">
        <v>156309</v>
      </c>
      <c r="E24" s="1025">
        <v>5784033</v>
      </c>
      <c r="F24" s="1113">
        <v>2.8309000000000001E-2</v>
      </c>
      <c r="G24" s="1112"/>
      <c r="H24" s="1113"/>
    </row>
    <row r="25" spans="1:8" ht="15" customHeight="1">
      <c r="A25" s="212" t="s">
        <v>451</v>
      </c>
      <c r="B25" s="1029">
        <v>21664</v>
      </c>
      <c r="C25" s="1028">
        <v>89925</v>
      </c>
      <c r="D25" s="1028">
        <v>82010</v>
      </c>
      <c r="E25" s="1028">
        <v>415674</v>
      </c>
      <c r="F25" s="1113">
        <v>4.1508954948301326</v>
      </c>
      <c r="G25" s="1112">
        <v>3.7855428360413588</v>
      </c>
      <c r="H25" s="1516" t="s">
        <v>755</v>
      </c>
    </row>
    <row r="26" spans="1:8" ht="15">
      <c r="A26" s="212" t="s">
        <v>708</v>
      </c>
      <c r="B26" s="1029">
        <v>75492</v>
      </c>
      <c r="C26" s="1028">
        <v>10567</v>
      </c>
      <c r="D26" s="1028">
        <v>17896</v>
      </c>
      <c r="E26" s="1028">
        <v>23759</v>
      </c>
      <c r="F26" s="1113">
        <v>0.13997509669898797</v>
      </c>
      <c r="G26" s="1112">
        <v>0.23705823133577067</v>
      </c>
      <c r="H26" s="1113">
        <v>0.31472208975785515</v>
      </c>
    </row>
    <row r="27" spans="1:8" ht="15">
      <c r="A27" s="212" t="s">
        <v>709</v>
      </c>
      <c r="B27" s="1029"/>
      <c r="C27" s="1028">
        <v>37582586</v>
      </c>
      <c r="D27" s="1028">
        <v>33464220</v>
      </c>
      <c r="E27" s="1028">
        <v>49185648</v>
      </c>
      <c r="F27" s="1113"/>
      <c r="G27" s="1112"/>
      <c r="H27" s="1113"/>
    </row>
    <row r="28" spans="1:8" ht="15">
      <c r="A28" s="212" t="s">
        <v>710</v>
      </c>
      <c r="B28" s="1029">
        <v>9000000</v>
      </c>
      <c r="C28" s="1028">
        <v>-5679868</v>
      </c>
      <c r="D28" s="1028">
        <v>-3825967</v>
      </c>
      <c r="E28" s="1028">
        <v>-2222507</v>
      </c>
      <c r="F28" s="1113"/>
      <c r="G28" s="1112"/>
      <c r="H28" s="1113"/>
    </row>
    <row r="29" spans="1:8" ht="24" customHeight="1">
      <c r="A29" s="212" t="s">
        <v>452</v>
      </c>
      <c r="B29" s="1029">
        <v>-24554158</v>
      </c>
      <c r="C29" s="1028">
        <v>1115613</v>
      </c>
      <c r="D29" s="1028">
        <v>3851337</v>
      </c>
      <c r="E29" s="1028">
        <v>4206785</v>
      </c>
      <c r="F29" s="1113"/>
      <c r="G29" s="1112"/>
      <c r="H29" s="1113"/>
    </row>
    <row r="30" spans="1:8" ht="8.25" customHeight="1">
      <c r="A30" s="214"/>
      <c r="B30" s="718"/>
      <c r="C30" s="719"/>
      <c r="D30" s="782"/>
      <c r="E30" s="719"/>
      <c r="F30" s="884"/>
      <c r="G30" s="882"/>
      <c r="H30" s="891"/>
    </row>
    <row r="31" spans="1:8" ht="18">
      <c r="A31" s="663" t="s">
        <v>722</v>
      </c>
      <c r="G31" s="881">
        <f>IF(E25=0,0,(IF(E25/C25&gt;1000%,"*)",E25/C25)))</f>
        <v>4.6224520433694742</v>
      </c>
    </row>
  </sheetData>
  <printOptions horizontalCentered="1"/>
  <pageMargins left="0.78740157480314965" right="0.78740157480314965" top="0.78740157480314965" bottom="0.59055118110236227" header="0.43307086614173229" footer="0"/>
  <pageSetup paperSize="9" scale="67" firstPageNumber="5" fitToHeight="0" orientation="landscape" useFirstPageNumber="1" r:id="rId1"/>
  <headerFooter alignWithMargins="0">
    <oddHeader>&amp;C&amp;"Arial,Normalny"&amp;14 &amp;12-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T33"/>
  <sheetViews>
    <sheetView showGridLines="0" zoomScale="80" zoomScaleNormal="80" workbookViewId="0">
      <selection activeCell="A35" sqref="A35"/>
    </sheetView>
  </sheetViews>
  <sheetFormatPr defaultColWidth="12.5703125" defaultRowHeight="12.75"/>
  <cols>
    <col min="1" max="1" width="65.5703125" style="216" customWidth="1"/>
    <col min="2" max="5" width="14.7109375" style="216" customWidth="1"/>
    <col min="6" max="7" width="9.7109375" style="216" customWidth="1"/>
    <col min="8" max="8" width="11.28515625" style="216" customWidth="1"/>
    <col min="9" max="16384" width="12.5703125" style="216"/>
  </cols>
  <sheetData>
    <row r="1" spans="1:20" ht="17.25" customHeight="1">
      <c r="A1" s="176" t="s">
        <v>453</v>
      </c>
      <c r="B1" s="215" t="s">
        <v>4</v>
      </c>
    </row>
    <row r="2" spans="1:20" ht="17.25" customHeight="1">
      <c r="A2" s="215"/>
      <c r="B2" s="215"/>
    </row>
    <row r="3" spans="1:20" ht="17.25" customHeight="1">
      <c r="A3" s="217" t="s">
        <v>454</v>
      </c>
      <c r="B3" s="218"/>
      <c r="C3" s="218"/>
      <c r="D3" s="218"/>
      <c r="E3" s="218"/>
      <c r="F3" s="218"/>
      <c r="G3" s="218"/>
    </row>
    <row r="4" spans="1:20" ht="17.25" customHeight="1">
      <c r="A4" s="217" t="s">
        <v>730</v>
      </c>
      <c r="B4" s="218"/>
      <c r="C4" s="218"/>
      <c r="D4" s="218"/>
      <c r="E4" s="218"/>
      <c r="F4" s="218"/>
      <c r="G4" s="218"/>
    </row>
    <row r="5" spans="1:20" ht="15.2" customHeight="1">
      <c r="G5" s="216" t="s">
        <v>4</v>
      </c>
    </row>
    <row r="6" spans="1:20" ht="15">
      <c r="G6" s="219" t="s">
        <v>4</v>
      </c>
      <c r="H6" s="219" t="s">
        <v>2</v>
      </c>
    </row>
    <row r="7" spans="1:20" ht="15.75" customHeight="1">
      <c r="A7" s="220"/>
      <c r="B7" s="1536" t="s">
        <v>702</v>
      </c>
      <c r="C7" s="1537"/>
      <c r="D7" s="1536" t="s">
        <v>729</v>
      </c>
      <c r="E7" s="1538"/>
      <c r="F7" s="1539" t="s">
        <v>433</v>
      </c>
      <c r="G7" s="1540"/>
      <c r="H7" s="1541"/>
      <c r="J7" s="221"/>
      <c r="K7" s="222"/>
      <c r="L7" s="222"/>
      <c r="M7" s="222"/>
      <c r="N7" s="223"/>
      <c r="O7" s="223"/>
      <c r="P7" s="223"/>
      <c r="Q7" s="223"/>
      <c r="R7" s="223"/>
      <c r="S7" s="223"/>
      <c r="T7" s="223"/>
    </row>
    <row r="8" spans="1:20" ht="15.75" customHeight="1">
      <c r="A8" s="224" t="s">
        <v>3</v>
      </c>
      <c r="B8" s="225" t="s">
        <v>231</v>
      </c>
      <c r="C8" s="721" t="s">
        <v>711</v>
      </c>
      <c r="D8" s="225" t="s">
        <v>231</v>
      </c>
      <c r="E8" s="226" t="s">
        <v>711</v>
      </c>
      <c r="F8" s="722" t="s">
        <v>4</v>
      </c>
      <c r="G8" s="227"/>
      <c r="H8" s="228" t="s">
        <v>4</v>
      </c>
      <c r="J8" s="221"/>
      <c r="K8" s="222"/>
      <c r="L8" s="222"/>
      <c r="M8" s="222"/>
      <c r="N8" s="223"/>
      <c r="O8" s="223"/>
      <c r="P8" s="223"/>
      <c r="Q8" s="223"/>
      <c r="R8" s="223"/>
      <c r="S8" s="223"/>
      <c r="T8" s="223"/>
    </row>
    <row r="9" spans="1:20" ht="15.75" customHeight="1">
      <c r="A9" s="229"/>
      <c r="B9" s="230" t="s">
        <v>228</v>
      </c>
      <c r="C9" s="723" t="s">
        <v>436</v>
      </c>
      <c r="D9" s="230" t="s">
        <v>228</v>
      </c>
      <c r="E9" s="723" t="s">
        <v>436</v>
      </c>
      <c r="F9" s="724" t="s">
        <v>232</v>
      </c>
      <c r="G9" s="231" t="s">
        <v>455</v>
      </c>
      <c r="H9" s="232" t="s">
        <v>456</v>
      </c>
      <c r="J9" s="221"/>
      <c r="K9" s="222"/>
      <c r="L9" s="222"/>
      <c r="M9" s="222"/>
      <c r="N9" s="223"/>
      <c r="O9" s="223"/>
      <c r="P9" s="223"/>
      <c r="Q9" s="223"/>
      <c r="R9" s="223"/>
      <c r="S9" s="223"/>
      <c r="T9" s="223"/>
    </row>
    <row r="10" spans="1:20" s="237" customFormat="1" ht="9.9499999999999993" customHeight="1">
      <c r="A10" s="233" t="s">
        <v>439</v>
      </c>
      <c r="B10" s="234" t="s">
        <v>32</v>
      </c>
      <c r="C10" s="235">
        <v>3</v>
      </c>
      <c r="D10" s="235">
        <v>4</v>
      </c>
      <c r="E10" s="236">
        <v>5</v>
      </c>
      <c r="F10" s="236">
        <v>6</v>
      </c>
      <c r="G10" s="235">
        <v>7</v>
      </c>
      <c r="H10" s="236">
        <v>8</v>
      </c>
      <c r="J10" s="238"/>
      <c r="K10" s="239"/>
      <c r="L10" s="239"/>
      <c r="M10" s="239"/>
      <c r="N10" s="240"/>
      <c r="O10" s="240"/>
      <c r="P10" s="240"/>
      <c r="Q10" s="240"/>
      <c r="R10" s="240"/>
      <c r="S10" s="240"/>
      <c r="T10" s="240"/>
    </row>
    <row r="11" spans="1:20" ht="24" customHeight="1">
      <c r="A11" s="241" t="s">
        <v>457</v>
      </c>
      <c r="B11" s="1517">
        <v>387734520</v>
      </c>
      <c r="C11" s="1518">
        <v>90286468.818159923</v>
      </c>
      <c r="D11" s="899">
        <v>435340000</v>
      </c>
      <c r="E11" s="900">
        <v>96198155</v>
      </c>
      <c r="F11" s="885">
        <v>0.23285641118092845</v>
      </c>
      <c r="G11" s="886">
        <v>0.22097246979372445</v>
      </c>
      <c r="H11" s="883">
        <v>1.0654769896222924</v>
      </c>
      <c r="I11" s="1515"/>
      <c r="J11" s="238"/>
      <c r="K11" s="222"/>
      <c r="L11" s="222"/>
      <c r="M11" s="222"/>
      <c r="N11" s="223"/>
      <c r="O11" s="223"/>
      <c r="P11" s="223"/>
      <c r="Q11" s="223"/>
      <c r="R11" s="223"/>
      <c r="S11" s="223"/>
      <c r="T11" s="223"/>
    </row>
    <row r="12" spans="1:20" ht="24" customHeight="1">
      <c r="A12" s="241" t="s">
        <v>458</v>
      </c>
      <c r="B12" s="1517">
        <v>416234520</v>
      </c>
      <c r="C12" s="1517">
        <v>94776282.167559907</v>
      </c>
      <c r="D12" s="899">
        <v>435340000</v>
      </c>
      <c r="E12" s="899">
        <v>105552646</v>
      </c>
      <c r="F12" s="885">
        <v>0.22769923592007676</v>
      </c>
      <c r="G12" s="1524">
        <v>0.2424602517572472</v>
      </c>
      <c r="H12" s="1522">
        <v>1.1137031711519132</v>
      </c>
      <c r="I12" s="1515"/>
      <c r="J12" s="242"/>
      <c r="K12" s="222"/>
      <c r="L12" s="222"/>
      <c r="M12" s="222"/>
      <c r="N12" s="223"/>
      <c r="O12" s="223"/>
      <c r="P12" s="223"/>
      <c r="Q12" s="223"/>
      <c r="R12" s="223"/>
      <c r="S12" s="223"/>
      <c r="T12" s="223"/>
    </row>
    <row r="13" spans="1:20" ht="24" customHeight="1">
      <c r="A13" s="241" t="s">
        <v>459</v>
      </c>
      <c r="B13" s="1517">
        <v>-28500000</v>
      </c>
      <c r="C13" s="1517">
        <v>-4489813.3493999839</v>
      </c>
      <c r="D13" s="899"/>
      <c r="E13" s="899">
        <v>-9354491</v>
      </c>
      <c r="F13" s="1523">
        <v>0.1575373105052626</v>
      </c>
      <c r="G13" s="1524"/>
      <c r="H13" s="1522">
        <v>2.0834921793018699</v>
      </c>
      <c r="I13" s="1515"/>
      <c r="J13" s="242"/>
      <c r="K13" s="222"/>
      <c r="L13" s="222"/>
      <c r="M13" s="222"/>
      <c r="N13" s="223"/>
      <c r="O13" s="223"/>
      <c r="P13" s="223"/>
      <c r="Q13" s="223"/>
      <c r="R13" s="223"/>
      <c r="S13" s="223"/>
      <c r="T13" s="223"/>
    </row>
    <row r="14" spans="1:20" ht="24" customHeight="1">
      <c r="A14" s="241" t="s">
        <v>460</v>
      </c>
      <c r="B14" s="899"/>
      <c r="C14" s="922"/>
      <c r="D14" s="899"/>
      <c r="E14" s="899"/>
      <c r="F14" s="1523"/>
      <c r="G14" s="1524"/>
      <c r="H14" s="1522"/>
      <c r="I14" s="1515"/>
      <c r="J14" s="242"/>
      <c r="K14" s="222"/>
      <c r="L14" s="222"/>
      <c r="M14" s="222"/>
      <c r="N14" s="223"/>
      <c r="O14" s="223"/>
      <c r="P14" s="223"/>
      <c r="Q14" s="223"/>
      <c r="R14" s="223"/>
      <c r="S14" s="223"/>
      <c r="T14" s="223"/>
    </row>
    <row r="15" spans="1:20" ht="18" customHeight="1">
      <c r="A15" s="241" t="s">
        <v>461</v>
      </c>
      <c r="B15" s="899"/>
      <c r="C15" s="922"/>
      <c r="D15" s="899"/>
      <c r="E15" s="899"/>
      <c r="F15" s="1523"/>
      <c r="G15" s="1524"/>
      <c r="H15" s="1522"/>
      <c r="I15" s="1515"/>
      <c r="J15" s="242"/>
      <c r="K15" s="243"/>
      <c r="L15" s="243"/>
      <c r="M15" s="243"/>
    </row>
    <row r="16" spans="1:20" ht="36.75" customHeight="1">
      <c r="A16" s="910" t="s">
        <v>726</v>
      </c>
      <c r="B16" s="899"/>
      <c r="C16" s="921"/>
      <c r="D16" s="899"/>
      <c r="E16" s="899"/>
      <c r="F16" s="1523"/>
      <c r="G16" s="1524"/>
      <c r="H16" s="1522"/>
      <c r="I16" s="1515"/>
      <c r="J16" s="242"/>
      <c r="K16" s="243"/>
      <c r="L16" s="243"/>
      <c r="M16" s="243"/>
    </row>
    <row r="17" spans="1:10" ht="24" customHeight="1">
      <c r="A17" s="241" t="s">
        <v>727</v>
      </c>
      <c r="B17" s="1520">
        <v>-15565291</v>
      </c>
      <c r="C17" s="1520">
        <v>41779</v>
      </c>
      <c r="D17" s="899">
        <v>-16953881</v>
      </c>
      <c r="E17" s="899">
        <v>250066</v>
      </c>
      <c r="F17" s="1523"/>
      <c r="G17" s="1524"/>
      <c r="H17" s="1522">
        <v>5.9854472342564442</v>
      </c>
      <c r="I17" s="1515"/>
    </row>
    <row r="18" spans="1:10" ht="24" customHeight="1">
      <c r="A18" s="241" t="s">
        <v>462</v>
      </c>
      <c r="B18" s="1519">
        <v>44065291</v>
      </c>
      <c r="C18" s="1519">
        <v>4489813.3493999839</v>
      </c>
      <c r="D18" s="902">
        <v>16953881</v>
      </c>
      <c r="E18" s="902">
        <v>9354491</v>
      </c>
      <c r="F18" s="1523">
        <v>0.10189001927616871</v>
      </c>
      <c r="G18" s="1524">
        <v>0.55176103925702913</v>
      </c>
      <c r="H18" s="1522">
        <v>2.0834921793018699</v>
      </c>
      <c r="I18" s="1515"/>
    </row>
    <row r="19" spans="1:10" ht="24" customHeight="1">
      <c r="A19" s="241" t="s">
        <v>463</v>
      </c>
      <c r="B19" s="1521">
        <v>56287820</v>
      </c>
      <c r="C19" s="1521">
        <v>6654500.912189994</v>
      </c>
      <c r="D19" s="901">
        <v>41508039</v>
      </c>
      <c r="E19" s="901">
        <v>5147706</v>
      </c>
      <c r="F19" s="1523">
        <v>0.11822275071569646</v>
      </c>
      <c r="G19" s="1524">
        <v>0.12401708497961082</v>
      </c>
      <c r="H19" s="1522">
        <v>0.77356755494168106</v>
      </c>
      <c r="I19" s="1515"/>
    </row>
    <row r="20" spans="1:10" ht="24" customHeight="1">
      <c r="A20" s="241" t="s">
        <v>464</v>
      </c>
      <c r="B20" s="1521">
        <v>-12222529</v>
      </c>
      <c r="C20" s="1521">
        <v>-2164687.5627899999</v>
      </c>
      <c r="D20" s="901">
        <v>-24554158</v>
      </c>
      <c r="E20" s="901">
        <v>4206785</v>
      </c>
      <c r="F20" s="1523">
        <v>0.17710635522239299</v>
      </c>
      <c r="G20" s="1524"/>
      <c r="H20" s="1522"/>
      <c r="I20" s="1515"/>
    </row>
    <row r="21" spans="1:10" ht="8.1" customHeight="1">
      <c r="A21" s="244"/>
      <c r="B21" s="281"/>
      <c r="C21" s="903"/>
      <c r="D21" s="725"/>
      <c r="E21" s="903"/>
      <c r="F21" s="887"/>
      <c r="G21" s="888"/>
      <c r="H21" s="889"/>
    </row>
    <row r="22" spans="1:10" ht="8.1" customHeight="1">
      <c r="A22" s="726"/>
      <c r="B22" s="727"/>
      <c r="C22" s="727"/>
      <c r="D22" s="727"/>
      <c r="E22" s="728"/>
      <c r="F22" s="728"/>
      <c r="G22" s="728"/>
    </row>
    <row r="23" spans="1:10" s="76" customFormat="1" ht="15.75" customHeight="1">
      <c r="A23" s="1542"/>
      <c r="B23" s="1543"/>
      <c r="C23" s="1543"/>
      <c r="F23" s="75"/>
      <c r="G23" s="75"/>
      <c r="H23" s="75"/>
      <c r="I23" s="75"/>
      <c r="J23" s="75"/>
    </row>
    <row r="25" spans="1:10" ht="24.75" customHeight="1">
      <c r="A25" s="245" t="s">
        <v>4</v>
      </c>
      <c r="B25" s="280"/>
      <c r="C25" s="280"/>
    </row>
    <row r="26" spans="1:10">
      <c r="B26" s="280"/>
      <c r="C26" s="280"/>
    </row>
    <row r="27" spans="1:10">
      <c r="B27" s="280"/>
      <c r="C27" s="280"/>
    </row>
    <row r="28" spans="1:10">
      <c r="B28" s="280"/>
      <c r="C28" s="280"/>
    </row>
    <row r="29" spans="1:10" ht="15">
      <c r="B29" s="277"/>
      <c r="C29" s="278"/>
    </row>
    <row r="30" spans="1:10">
      <c r="B30" s="280"/>
      <c r="C30" s="280"/>
    </row>
    <row r="31" spans="1:10">
      <c r="B31" s="280"/>
      <c r="C31" s="280"/>
    </row>
    <row r="32" spans="1:10">
      <c r="B32" s="280"/>
      <c r="C32" s="280"/>
    </row>
    <row r="33" spans="2:3">
      <c r="B33" s="280"/>
      <c r="C33" s="280"/>
    </row>
  </sheetData>
  <mergeCells count="4">
    <mergeCell ref="B7:C7"/>
    <mergeCell ref="D7:E7"/>
    <mergeCell ref="F7:H7"/>
    <mergeCell ref="A23:C23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9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showZeros="0" zoomScale="70" zoomScaleNormal="70" zoomScaleSheetLayoutView="70" workbookViewId="0">
      <selection activeCell="Z26" sqref="Z26"/>
    </sheetView>
  </sheetViews>
  <sheetFormatPr defaultColWidth="7.85546875" defaultRowHeight="15"/>
  <cols>
    <col min="1" max="1" width="104.28515625" style="1032" customWidth="1"/>
    <col min="2" max="2" width="18.7109375" style="1031" bestFit="1" customWidth="1"/>
    <col min="3" max="3" width="0.85546875" style="1032" customWidth="1"/>
    <col min="4" max="4" width="14.140625" style="1032" customWidth="1"/>
    <col min="5" max="5" width="1.28515625" style="1032" customWidth="1"/>
    <col min="6" max="6" width="17.42578125" style="1032" customWidth="1"/>
    <col min="7" max="7" width="0.28515625" style="1032" customWidth="1"/>
    <col min="8" max="8" width="16" style="1032" bestFit="1" customWidth="1"/>
    <col min="9" max="9" width="0.85546875" style="1032" customWidth="1"/>
    <col min="10" max="10" width="11.42578125" style="1032" bestFit="1" customWidth="1"/>
    <col min="11" max="12" width="11.5703125" style="1032" bestFit="1" customWidth="1"/>
    <col min="13" max="13" width="1.85546875" style="1033" bestFit="1" customWidth="1"/>
    <col min="14" max="14" width="20.7109375" style="1033" bestFit="1" customWidth="1"/>
    <col min="15" max="15" width="1.42578125" style="1033" bestFit="1" customWidth="1"/>
    <col min="16" max="16" width="12.42578125" style="1033" customWidth="1"/>
    <col min="17" max="17" width="3.5703125" style="1033" customWidth="1"/>
    <col min="18" max="18" width="12.5703125" style="1033" customWidth="1"/>
    <col min="19" max="19" width="7.85546875" style="1034" customWidth="1"/>
    <col min="20" max="16384" width="7.85546875" style="1032"/>
  </cols>
  <sheetData>
    <row r="1" spans="1:19" ht="15.75">
      <c r="A1" s="1030" t="s">
        <v>533</v>
      </c>
      <c r="D1" s="1030" t="s">
        <v>4</v>
      </c>
    </row>
    <row r="2" spans="1:19" ht="15.75">
      <c r="A2" s="1544" t="s">
        <v>534</v>
      </c>
      <c r="B2" s="1544"/>
      <c r="C2" s="1544"/>
      <c r="D2" s="1544"/>
      <c r="E2" s="1544"/>
      <c r="F2" s="1544"/>
      <c r="G2" s="1544"/>
      <c r="H2" s="1544"/>
      <c r="I2" s="1544"/>
      <c r="J2" s="1544"/>
      <c r="K2" s="1544"/>
      <c r="L2" s="1544"/>
    </row>
    <row r="3" spans="1:19" ht="15.75">
      <c r="A3" s="1097"/>
      <c r="B3" s="1035"/>
      <c r="C3" s="1036"/>
      <c r="D3" s="1035"/>
      <c r="E3" s="1036"/>
      <c r="F3" s="1036"/>
      <c r="G3" s="1036"/>
      <c r="H3" s="1036"/>
      <c r="I3" s="1036"/>
      <c r="J3" s="1036"/>
      <c r="K3" s="1036"/>
      <c r="L3" s="1036"/>
    </row>
    <row r="4" spans="1:19" ht="15.75">
      <c r="A4" s="1034"/>
      <c r="B4" s="1037" t="s">
        <v>4</v>
      </c>
      <c r="C4" s="1038"/>
      <c r="D4" s="1102"/>
      <c r="E4" s="1034"/>
      <c r="F4" s="1034"/>
      <c r="G4" s="1034"/>
      <c r="H4" s="1034"/>
      <c r="I4" s="1034"/>
      <c r="J4" s="1034"/>
      <c r="K4" s="1039"/>
      <c r="L4" s="1039" t="s">
        <v>2</v>
      </c>
    </row>
    <row r="5" spans="1:19" ht="15.75">
      <c r="A5" s="1040"/>
      <c r="B5" s="1041" t="s">
        <v>227</v>
      </c>
      <c r="C5" s="1042"/>
      <c r="D5" s="1545" t="s">
        <v>229</v>
      </c>
      <c r="E5" s="1546"/>
      <c r="F5" s="1546"/>
      <c r="G5" s="1546"/>
      <c r="H5" s="1546"/>
      <c r="I5" s="1547"/>
      <c r="J5" s="1548" t="s">
        <v>433</v>
      </c>
      <c r="K5" s="1549"/>
      <c r="L5" s="1550"/>
    </row>
    <row r="6" spans="1:19" ht="15.75">
      <c r="A6" s="1043" t="s">
        <v>3</v>
      </c>
      <c r="B6" s="1044" t="s">
        <v>228</v>
      </c>
      <c r="C6" s="1042"/>
      <c r="D6" s="1045"/>
      <c r="E6" s="1046"/>
      <c r="F6" s="1045"/>
      <c r="G6" s="1046"/>
      <c r="H6" s="1045"/>
      <c r="I6" s="1046"/>
      <c r="J6" s="1047"/>
      <c r="K6" s="1048"/>
      <c r="L6" s="1048"/>
    </row>
    <row r="7" spans="1:19" ht="20.100000000000001" customHeight="1">
      <c r="A7" s="1049"/>
      <c r="B7" s="1050" t="s">
        <v>747</v>
      </c>
      <c r="C7" s="1051" t="s">
        <v>4</v>
      </c>
      <c r="D7" s="1052" t="s">
        <v>434</v>
      </c>
      <c r="E7" s="1053"/>
      <c r="F7" s="1050" t="s">
        <v>535</v>
      </c>
      <c r="G7" s="1054"/>
      <c r="H7" s="1050" t="s">
        <v>436</v>
      </c>
      <c r="I7" s="1054"/>
      <c r="J7" s="1055" t="s">
        <v>232</v>
      </c>
      <c r="K7" s="1056" t="s">
        <v>437</v>
      </c>
      <c r="L7" s="1056" t="s">
        <v>438</v>
      </c>
    </row>
    <row r="8" spans="1:19" s="1062" customFormat="1">
      <c r="A8" s="1057">
        <v>1</v>
      </c>
      <c r="B8" s="1058">
        <v>2</v>
      </c>
      <c r="C8" s="1059"/>
      <c r="D8" s="1058">
        <v>3</v>
      </c>
      <c r="E8" s="1059"/>
      <c r="F8" s="1060">
        <v>4</v>
      </c>
      <c r="G8" s="1059"/>
      <c r="H8" s="1058">
        <v>5</v>
      </c>
      <c r="I8" s="1059"/>
      <c r="J8" s="1059">
        <v>6</v>
      </c>
      <c r="K8" s="1059">
        <v>7</v>
      </c>
      <c r="L8" s="1057">
        <v>8</v>
      </c>
      <c r="M8" s="1033"/>
      <c r="N8" s="1033"/>
      <c r="O8" s="1033"/>
      <c r="P8" s="1033"/>
      <c r="Q8" s="1033"/>
      <c r="R8" s="1033"/>
      <c r="S8" s="1061"/>
    </row>
    <row r="9" spans="1:19" s="1062" customFormat="1" ht="20.100000000000001" customHeight="1">
      <c r="A9" s="1063" t="s">
        <v>536</v>
      </c>
      <c r="B9" s="1129">
        <v>435340000</v>
      </c>
      <c r="C9" s="1114"/>
      <c r="D9" s="1129">
        <v>40271702.796490014</v>
      </c>
      <c r="E9" s="1064"/>
      <c r="F9" s="1129">
        <v>69933048.037470371</v>
      </c>
      <c r="G9" s="1064"/>
      <c r="H9" s="1129">
        <v>96198155.077410132</v>
      </c>
      <c r="I9" s="1064"/>
      <c r="J9" s="1065">
        <v>9.2506323325423842E-2</v>
      </c>
      <c r="K9" s="1065">
        <v>0.16064006991654883</v>
      </c>
      <c r="L9" s="1065">
        <v>0.2209724699715398</v>
      </c>
      <c r="M9" s="1066"/>
      <c r="N9" s="1066"/>
      <c r="O9" s="1066"/>
      <c r="P9" s="1066"/>
      <c r="Q9" s="1066"/>
      <c r="R9" s="1066"/>
      <c r="S9" s="1061"/>
    </row>
    <row r="10" spans="1:19" s="1062" customFormat="1" ht="15.75">
      <c r="A10" s="1067" t="s">
        <v>537</v>
      </c>
      <c r="B10" s="1130"/>
      <c r="C10" s="1116"/>
      <c r="D10" s="1130"/>
      <c r="E10" s="1117"/>
      <c r="F10" s="1130"/>
      <c r="G10" s="1117"/>
      <c r="H10" s="1130"/>
      <c r="I10" s="1117"/>
      <c r="J10" s="1068"/>
      <c r="K10" s="1070"/>
      <c r="L10" s="1065"/>
      <c r="M10" s="1066"/>
      <c r="N10" s="1066"/>
      <c r="O10" s="1066"/>
      <c r="P10" s="1066"/>
      <c r="Q10" s="1066"/>
      <c r="R10" s="1066"/>
      <c r="S10" s="1061"/>
    </row>
    <row r="11" spans="1:19" s="1062" customFormat="1" ht="20.100000000000001" customHeight="1">
      <c r="A11" s="1063" t="s">
        <v>538</v>
      </c>
      <c r="B11" s="1131">
        <v>390038733</v>
      </c>
      <c r="C11" s="1116"/>
      <c r="D11" s="1131">
        <v>37364857.538160004</v>
      </c>
      <c r="E11" s="1117"/>
      <c r="F11" s="1131">
        <v>64396018.776029989</v>
      </c>
      <c r="G11" s="1117"/>
      <c r="H11" s="1131">
        <v>86495085.891939998</v>
      </c>
      <c r="I11" s="1117"/>
      <c r="J11" s="1065">
        <v>9.5797812824297127E-2</v>
      </c>
      <c r="K11" s="1065">
        <v>0.16510159973273728</v>
      </c>
      <c r="L11" s="1065">
        <v>0.22176024731354052</v>
      </c>
      <c r="M11" s="1066"/>
      <c r="N11" s="1066"/>
      <c r="O11" s="1066"/>
      <c r="P11" s="1066"/>
      <c r="Q11" s="1066"/>
      <c r="R11" s="1066"/>
      <c r="S11" s="1061"/>
    </row>
    <row r="12" spans="1:19" s="1062" customFormat="1" ht="15.75">
      <c r="A12" s="1067" t="s">
        <v>539</v>
      </c>
      <c r="B12" s="1130"/>
      <c r="C12" s="1119"/>
      <c r="D12" s="1130"/>
      <c r="E12" s="1117"/>
      <c r="F12" s="1130"/>
      <c r="G12" s="1117"/>
      <c r="H12" s="1130"/>
      <c r="I12" s="1117"/>
      <c r="J12" s="1068"/>
      <c r="K12" s="1070"/>
      <c r="L12" s="1065"/>
      <c r="M12" s="1066"/>
      <c r="N12" s="1066"/>
      <c r="O12" s="1066"/>
      <c r="P12" s="1066"/>
      <c r="Q12" s="1066"/>
      <c r="R12" s="1066"/>
      <c r="S12" s="1061"/>
    </row>
    <row r="13" spans="1:19" s="1062" customFormat="1">
      <c r="A13" s="1069" t="s">
        <v>540</v>
      </c>
      <c r="B13" s="1130">
        <v>196500000</v>
      </c>
      <c r="C13" s="1119"/>
      <c r="D13" s="1130">
        <v>21834443.679230005</v>
      </c>
      <c r="E13" s="1120"/>
      <c r="F13" s="1130">
        <v>35178303.764969997</v>
      </c>
      <c r="G13" s="1120"/>
      <c r="H13" s="1130">
        <v>44705439.100899994</v>
      </c>
      <c r="I13" s="1120"/>
      <c r="J13" s="1070">
        <v>0.11111676172636134</v>
      </c>
      <c r="K13" s="1070">
        <v>0.17902444664106867</v>
      </c>
      <c r="L13" s="1070">
        <v>0.22750859593333331</v>
      </c>
      <c r="M13" s="1066"/>
      <c r="N13" s="1066"/>
      <c r="O13" s="1066"/>
      <c r="P13" s="1066"/>
      <c r="Q13" s="1066"/>
      <c r="R13" s="1066"/>
      <c r="S13" s="1061"/>
    </row>
    <row r="14" spans="1:19" s="1062" customFormat="1">
      <c r="A14" s="1069" t="s">
        <v>541</v>
      </c>
      <c r="B14" s="1130">
        <v>75083000</v>
      </c>
      <c r="C14" s="1119"/>
      <c r="D14" s="1130">
        <v>5246192.4479900012</v>
      </c>
      <c r="E14" s="1120"/>
      <c r="F14" s="1130">
        <v>10528725.73446</v>
      </c>
      <c r="G14" s="1120"/>
      <c r="H14" s="1130">
        <v>16507584.979979996</v>
      </c>
      <c r="I14" s="1120"/>
      <c r="J14" s="1070">
        <v>6.9871907728646973E-2</v>
      </c>
      <c r="K14" s="1070">
        <v>0.14022782433387052</v>
      </c>
      <c r="L14" s="1070">
        <v>0.2198578237414594</v>
      </c>
      <c r="M14" s="1066"/>
      <c r="N14" s="1066"/>
      <c r="O14" s="1066"/>
      <c r="P14" s="1066"/>
      <c r="Q14" s="1066"/>
      <c r="R14" s="1124"/>
      <c r="S14" s="1061"/>
    </row>
    <row r="15" spans="1:19" s="1062" customFormat="1">
      <c r="A15" s="1071" t="s">
        <v>542</v>
      </c>
      <c r="B15" s="1130"/>
      <c r="C15" s="1119"/>
      <c r="D15" s="1130"/>
      <c r="E15" s="1120"/>
      <c r="F15" s="1130"/>
      <c r="G15" s="1120"/>
      <c r="H15" s="1130"/>
      <c r="I15" s="1120"/>
      <c r="J15" s="1070"/>
      <c r="K15" s="1070"/>
      <c r="L15" s="1070"/>
      <c r="M15" s="1066"/>
      <c r="N15" s="1066"/>
      <c r="O15" s="1066"/>
      <c r="P15" s="1066"/>
      <c r="Q15" s="1066"/>
      <c r="R15" s="1124"/>
      <c r="S15" s="1061"/>
    </row>
    <row r="16" spans="1:19" s="1062" customFormat="1">
      <c r="A16" s="1069" t="s">
        <v>543</v>
      </c>
      <c r="B16" s="1130"/>
      <c r="C16" s="1119"/>
      <c r="D16" s="1130">
        <v>306726.10679000005</v>
      </c>
      <c r="E16" s="1120"/>
      <c r="F16" s="1130">
        <v>622988.26691000012</v>
      </c>
      <c r="G16" s="1120"/>
      <c r="H16" s="1130">
        <v>970989.08902000007</v>
      </c>
      <c r="I16" s="1120"/>
      <c r="J16" s="1070"/>
      <c r="K16" s="1070"/>
      <c r="L16" s="1070"/>
      <c r="M16" s="1066"/>
      <c r="N16" s="1066"/>
      <c r="O16" s="1066"/>
      <c r="P16" s="1066"/>
      <c r="Q16" s="1066"/>
      <c r="R16" s="1124"/>
      <c r="S16" s="1061"/>
    </row>
    <row r="17" spans="1:19" s="1062" customFormat="1">
      <c r="A17" s="1069" t="s">
        <v>544</v>
      </c>
      <c r="B17" s="1130"/>
      <c r="C17" s="1119"/>
      <c r="D17" s="1130">
        <v>4923219.0067300005</v>
      </c>
      <c r="E17" s="1120"/>
      <c r="F17" s="1130">
        <v>9874168.8844099995</v>
      </c>
      <c r="G17" s="1120"/>
      <c r="H17" s="1130">
        <v>15490455.818119995</v>
      </c>
      <c r="I17" s="1120"/>
      <c r="J17" s="1070"/>
      <c r="K17" s="1070"/>
      <c r="L17" s="1070"/>
      <c r="M17" s="1066"/>
      <c r="N17" s="1066"/>
      <c r="O17" s="1066"/>
      <c r="P17" s="1066"/>
      <c r="Q17" s="1066"/>
      <c r="R17" s="1124"/>
      <c r="S17" s="1061"/>
    </row>
    <row r="18" spans="1:19" s="1062" customFormat="1">
      <c r="A18" s="1069" t="s">
        <v>545</v>
      </c>
      <c r="B18" s="1130"/>
      <c r="C18" s="1119"/>
      <c r="D18" s="1130">
        <v>16247.334469999998</v>
      </c>
      <c r="E18" s="1120"/>
      <c r="F18" s="1130">
        <v>31568.583139999999</v>
      </c>
      <c r="G18" s="1120"/>
      <c r="H18" s="1130">
        <v>46140.072840000001</v>
      </c>
      <c r="I18" s="1120"/>
      <c r="J18" s="1070"/>
      <c r="K18" s="1070"/>
      <c r="L18" s="1070"/>
      <c r="M18" s="1066"/>
      <c r="N18" s="1066"/>
      <c r="O18" s="1066"/>
      <c r="P18" s="1066"/>
      <c r="Q18" s="1066"/>
      <c r="R18" s="1124"/>
      <c r="S18" s="1061"/>
    </row>
    <row r="19" spans="1:19" s="1062" customFormat="1">
      <c r="A19" s="1069" t="s">
        <v>546</v>
      </c>
      <c r="B19" s="1130">
        <v>2660000</v>
      </c>
      <c r="C19" s="1119"/>
      <c r="D19" s="1130">
        <v>226407.51800000001</v>
      </c>
      <c r="E19" s="1120"/>
      <c r="F19" s="1130">
        <v>443364.07199999999</v>
      </c>
      <c r="G19" s="1120"/>
      <c r="H19" s="1130">
        <v>665145.22325000004</v>
      </c>
      <c r="I19" s="1120"/>
      <c r="J19" s="1070">
        <v>8.5115608270676699E-2</v>
      </c>
      <c r="K19" s="1070">
        <v>0.16667822255639098</v>
      </c>
      <c r="L19" s="1070">
        <v>0.25005459520676693</v>
      </c>
      <c r="M19" s="1066"/>
      <c r="N19" s="1066"/>
      <c r="O19" s="1066"/>
      <c r="P19" s="1066"/>
      <c r="Q19" s="1066"/>
      <c r="R19" s="1124"/>
      <c r="S19" s="1061"/>
    </row>
    <row r="20" spans="1:19" s="1062" customFormat="1">
      <c r="A20" s="1069" t="s">
        <v>547</v>
      </c>
      <c r="B20" s="1130">
        <v>42000000</v>
      </c>
      <c r="C20" s="1119"/>
      <c r="D20" s="1130">
        <v>3151916.9608299998</v>
      </c>
      <c r="E20" s="1120"/>
      <c r="F20" s="1130">
        <v>6281134.8918300001</v>
      </c>
      <c r="G20" s="1120"/>
      <c r="H20" s="1130">
        <v>9623352.6534700021</v>
      </c>
      <c r="I20" s="1120"/>
      <c r="J20" s="1070">
        <v>7.5045641924523801E-2</v>
      </c>
      <c r="K20" s="1070">
        <v>0.14955083075785713</v>
      </c>
      <c r="L20" s="1070">
        <v>0.22912744413023814</v>
      </c>
      <c r="M20" s="1066"/>
      <c r="N20" s="1066"/>
      <c r="O20" s="1066"/>
      <c r="P20" s="1066"/>
      <c r="Q20" s="1066"/>
      <c r="R20" s="1124"/>
      <c r="S20" s="1061"/>
    </row>
    <row r="21" spans="1:19" s="1062" customFormat="1">
      <c r="A21" s="1071" t="s">
        <v>548</v>
      </c>
      <c r="B21" s="1130"/>
      <c r="C21" s="1119"/>
      <c r="D21" s="1130"/>
      <c r="E21" s="1120"/>
      <c r="F21" s="1130"/>
      <c r="G21" s="1120"/>
      <c r="H21" s="1130"/>
      <c r="I21" s="1120"/>
      <c r="J21" s="1070"/>
      <c r="K21" s="1070"/>
      <c r="L21" s="1070"/>
      <c r="M21" s="1066"/>
      <c r="N21" s="1066"/>
      <c r="O21" s="1066"/>
      <c r="P21" s="1066"/>
      <c r="Q21" s="1066"/>
      <c r="R21" s="1124"/>
      <c r="S21" s="1061"/>
    </row>
    <row r="22" spans="1:19" s="1062" customFormat="1">
      <c r="A22" s="1069" t="s">
        <v>549</v>
      </c>
      <c r="B22" s="1130"/>
      <c r="C22" s="1119"/>
      <c r="D22" s="1130">
        <v>-200.18199999999999</v>
      </c>
      <c r="E22" s="1120"/>
      <c r="F22" s="1130">
        <v>-200.18199999999999</v>
      </c>
      <c r="G22" s="1120"/>
      <c r="H22" s="1130">
        <v>-200.18199999999999</v>
      </c>
      <c r="I22" s="1120"/>
      <c r="J22" s="1070"/>
      <c r="K22" s="1070"/>
      <c r="L22" s="1070"/>
      <c r="M22" s="1066"/>
      <c r="N22" s="1066"/>
      <c r="O22" s="1066"/>
      <c r="P22" s="1066"/>
      <c r="Q22" s="1066"/>
      <c r="R22" s="1124"/>
      <c r="S22" s="1061"/>
    </row>
    <row r="23" spans="1:19" s="1062" customFormat="1">
      <c r="A23" s="1069" t="s">
        <v>550</v>
      </c>
      <c r="B23" s="1130">
        <v>66555000</v>
      </c>
      <c r="C23" s="1119"/>
      <c r="D23" s="1130">
        <v>6279245.7047300013</v>
      </c>
      <c r="E23" s="1120"/>
      <c r="F23" s="1130">
        <v>10895871.483669998</v>
      </c>
      <c r="G23" s="1120"/>
      <c r="H23" s="1130">
        <v>13443019.651490001</v>
      </c>
      <c r="I23" s="1120"/>
      <c r="J23" s="1070">
        <v>9.4346716320787338E-2</v>
      </c>
      <c r="K23" s="1070">
        <v>0.16371229034137177</v>
      </c>
      <c r="L23" s="1070">
        <v>0.20198361733138007</v>
      </c>
      <c r="M23" s="1066"/>
      <c r="N23" s="1124"/>
      <c r="O23" s="1066"/>
      <c r="P23" s="1066"/>
      <c r="Q23" s="1066"/>
      <c r="R23" s="1124"/>
      <c r="S23" s="1061"/>
    </row>
    <row r="24" spans="1:19" s="1062" customFormat="1">
      <c r="A24" s="1071" t="s">
        <v>542</v>
      </c>
      <c r="B24" s="1130"/>
      <c r="C24" s="1119"/>
      <c r="D24" s="1130"/>
      <c r="E24" s="1120"/>
      <c r="F24" s="1130"/>
      <c r="G24" s="1120"/>
      <c r="H24" s="1130"/>
      <c r="I24" s="1120"/>
      <c r="J24" s="1070"/>
      <c r="K24" s="1070"/>
      <c r="L24" s="1070"/>
      <c r="M24" s="1066"/>
      <c r="N24" s="1066"/>
      <c r="O24" s="1066"/>
      <c r="P24" s="1066"/>
      <c r="Q24" s="1066"/>
      <c r="R24" s="1124"/>
      <c r="S24" s="1061"/>
    </row>
    <row r="25" spans="1:19" s="1062" customFormat="1">
      <c r="A25" s="1069" t="s">
        <v>551</v>
      </c>
      <c r="B25" s="1130"/>
      <c r="C25" s="1119"/>
      <c r="D25" s="1130">
        <v>5814218.2895400012</v>
      </c>
      <c r="E25" s="1120"/>
      <c r="F25" s="1130">
        <v>9451702.1621699985</v>
      </c>
      <c r="G25" s="1120"/>
      <c r="H25" s="1130">
        <v>11190591.210800001</v>
      </c>
      <c r="I25" s="1120"/>
      <c r="J25" s="1070"/>
      <c r="K25" s="1070"/>
      <c r="L25" s="1070"/>
      <c r="M25" s="1066"/>
      <c r="N25" s="1066"/>
      <c r="O25" s="1066"/>
      <c r="P25" s="1066"/>
      <c r="Q25" s="1066"/>
      <c r="R25" s="1124"/>
      <c r="S25" s="1061"/>
    </row>
    <row r="26" spans="1:19" s="1062" customFormat="1">
      <c r="A26" s="1069" t="s">
        <v>552</v>
      </c>
      <c r="B26" s="1130"/>
      <c r="C26" s="1119"/>
      <c r="D26" s="1130">
        <v>465027.41518999997</v>
      </c>
      <c r="E26" s="1120"/>
      <c r="F26" s="1130">
        <v>1444169.1774999998</v>
      </c>
      <c r="G26" s="1120"/>
      <c r="H26" s="1130">
        <v>2252428.2966900002</v>
      </c>
      <c r="I26" s="1120"/>
      <c r="J26" s="1070"/>
      <c r="K26" s="1070"/>
      <c r="L26" s="1070"/>
      <c r="M26" s="1066"/>
      <c r="N26" s="1066"/>
      <c r="O26" s="1066"/>
      <c r="P26" s="1066"/>
      <c r="Q26" s="1066"/>
      <c r="R26" s="1124"/>
      <c r="S26" s="1061"/>
    </row>
    <row r="27" spans="1:19" s="1062" customFormat="1">
      <c r="A27" s="1069" t="s">
        <v>553</v>
      </c>
      <c r="B27" s="1130"/>
      <c r="C27" s="1119"/>
      <c r="D27" s="1130"/>
      <c r="E27" s="1120"/>
      <c r="F27" s="1130">
        <v>0.14399999999999999</v>
      </c>
      <c r="G27" s="1120"/>
      <c r="H27" s="1130">
        <v>0.14399999999999999</v>
      </c>
      <c r="I27" s="1120"/>
      <c r="J27" s="1070"/>
      <c r="K27" s="1070"/>
      <c r="L27" s="1070"/>
      <c r="M27" s="1066"/>
      <c r="N27" s="1066"/>
      <c r="O27" s="1066"/>
      <c r="P27" s="1066"/>
      <c r="Q27" s="1066"/>
      <c r="R27" s="1124"/>
      <c r="S27" s="1061"/>
    </row>
    <row r="28" spans="1:19" s="1062" customFormat="1">
      <c r="A28" s="1069" t="s">
        <v>554</v>
      </c>
      <c r="B28" s="1130">
        <v>1700000</v>
      </c>
      <c r="C28" s="1119"/>
      <c r="D28" s="1130">
        <v>118245.568</v>
      </c>
      <c r="E28" s="1120"/>
      <c r="F28" s="1130">
        <v>256188.79999999999</v>
      </c>
      <c r="G28" s="1120"/>
      <c r="H28" s="1130">
        <v>385581.80200000003</v>
      </c>
      <c r="I28" s="1120"/>
      <c r="J28" s="1070">
        <v>6.9556216470588239E-2</v>
      </c>
      <c r="K28" s="1070">
        <v>0.15069929411764704</v>
      </c>
      <c r="L28" s="1070">
        <v>0.22681282470588238</v>
      </c>
      <c r="M28" s="1066"/>
      <c r="N28" s="1066"/>
      <c r="O28" s="1066"/>
      <c r="P28" s="1066"/>
      <c r="Q28" s="1066"/>
      <c r="R28" s="1124"/>
      <c r="S28" s="1061"/>
    </row>
    <row r="29" spans="1:19" s="1062" customFormat="1">
      <c r="A29" s="1069" t="s">
        <v>555</v>
      </c>
      <c r="B29" s="1130">
        <v>4878000</v>
      </c>
      <c r="C29" s="1119"/>
      <c r="D29" s="1130">
        <v>508405.59606000001</v>
      </c>
      <c r="E29" s="1120"/>
      <c r="F29" s="1130">
        <v>812391.61801999994</v>
      </c>
      <c r="G29" s="1120"/>
      <c r="H29" s="1130">
        <v>1163301.9627699999</v>
      </c>
      <c r="I29" s="1120"/>
      <c r="J29" s="1070">
        <v>0.10422418943419434</v>
      </c>
      <c r="K29" s="1070">
        <v>0.16654194711357112</v>
      </c>
      <c r="L29" s="1070">
        <v>0.23847928716072159</v>
      </c>
      <c r="M29" s="1066"/>
      <c r="N29" s="1066"/>
      <c r="O29" s="1066"/>
      <c r="P29" s="1066"/>
      <c r="Q29" s="1066"/>
      <c r="R29" s="1124"/>
      <c r="S29" s="1061"/>
    </row>
    <row r="30" spans="1:19" s="1062" customFormat="1">
      <c r="A30" s="1069" t="s">
        <v>735</v>
      </c>
      <c r="B30" s="1130">
        <v>662733</v>
      </c>
      <c r="C30" s="1119"/>
      <c r="D30" s="1130"/>
      <c r="E30" s="1120"/>
      <c r="F30" s="1130">
        <v>37.936999999999998</v>
      </c>
      <c r="G30" s="1120"/>
      <c r="H30" s="1130">
        <v>1659.732</v>
      </c>
      <c r="I30" s="1120"/>
      <c r="J30" s="1070"/>
      <c r="K30" s="1070">
        <v>5.7243263878515177E-5</v>
      </c>
      <c r="L30" s="1070">
        <v>2.504375065071454E-3</v>
      </c>
      <c r="M30" s="1066"/>
      <c r="N30" s="1066"/>
      <c r="O30" s="1066"/>
      <c r="P30" s="1066"/>
      <c r="Q30" s="1066"/>
      <c r="R30" s="1124"/>
      <c r="S30" s="1061"/>
    </row>
    <row r="31" spans="1:19" s="1062" customFormat="1">
      <c r="A31" s="1069" t="s">
        <v>734</v>
      </c>
      <c r="B31" s="1130"/>
      <c r="C31" s="1119"/>
      <c r="D31" s="1130">
        <v>6.0999999999999999E-2</v>
      </c>
      <c r="E31" s="1120"/>
      <c r="F31" s="1130">
        <v>0.46417999999999998</v>
      </c>
      <c r="G31" s="1120"/>
      <c r="H31" s="1130">
        <v>0.52317999999999998</v>
      </c>
      <c r="I31" s="1120"/>
      <c r="J31" s="1070"/>
      <c r="K31" s="1070"/>
      <c r="L31" s="1070"/>
      <c r="M31" s="1066"/>
      <c r="N31" s="1066"/>
      <c r="O31" s="1066"/>
      <c r="P31" s="1066"/>
      <c r="Q31" s="1066"/>
      <c r="R31" s="1124"/>
      <c r="S31" s="1061"/>
    </row>
    <row r="32" spans="1:19" s="1062" customFormat="1">
      <c r="A32" s="1069" t="s">
        <v>733</v>
      </c>
      <c r="B32" s="1130"/>
      <c r="C32" s="1119"/>
      <c r="D32" s="1130">
        <v>2.32E-3</v>
      </c>
      <c r="E32" s="1120"/>
      <c r="F32" s="1130">
        <v>9.9000000000000008E-3</v>
      </c>
      <c r="G32" s="1120"/>
      <c r="H32" s="1130">
        <v>9.9000000000000008E-3</v>
      </c>
      <c r="I32" s="1120"/>
      <c r="J32" s="1070"/>
      <c r="K32" s="1070"/>
      <c r="L32" s="1070"/>
      <c r="M32" s="1066"/>
      <c r="N32" s="1066"/>
      <c r="O32" s="1066"/>
      <c r="P32" s="1066"/>
      <c r="Q32" s="1066"/>
      <c r="R32" s="1124"/>
      <c r="S32" s="1061"/>
    </row>
    <row r="33" spans="1:19" s="1062" customFormat="1">
      <c r="A33" s="1072" t="s">
        <v>732</v>
      </c>
      <c r="B33" s="1130"/>
      <c r="C33" s="1119"/>
      <c r="D33" s="1130"/>
      <c r="E33" s="1120"/>
      <c r="F33" s="1130"/>
      <c r="G33" s="1120"/>
      <c r="H33" s="1130">
        <v>0.253</v>
      </c>
      <c r="I33" s="1120"/>
      <c r="J33" s="1070"/>
      <c r="K33" s="1070"/>
      <c r="L33" s="1070"/>
      <c r="M33" s="1066"/>
      <c r="N33" s="1066"/>
      <c r="O33" s="1066"/>
      <c r="P33" s="1066"/>
      <c r="Q33" s="1066"/>
      <c r="R33" s="1124"/>
      <c r="S33" s="1061"/>
    </row>
    <row r="34" spans="1:19" s="1062" customFormat="1" ht="20.100000000000001" customHeight="1">
      <c r="A34" s="1063" t="s">
        <v>556</v>
      </c>
      <c r="B34" s="1131">
        <v>42959551</v>
      </c>
      <c r="C34" s="1116"/>
      <c r="D34" s="1131">
        <v>2900729.1583700096</v>
      </c>
      <c r="E34" s="1117"/>
      <c r="F34" s="1131">
        <v>5501792.2564003812</v>
      </c>
      <c r="G34" s="1117"/>
      <c r="H34" s="1131">
        <v>9634619.600590134</v>
      </c>
      <c r="I34" s="1117"/>
      <c r="J34" s="1065">
        <v>6.7522334168949052E-2</v>
      </c>
      <c r="K34" s="1065">
        <v>0.12806912847856303</v>
      </c>
      <c r="L34" s="1065">
        <v>0.22427188777159551</v>
      </c>
      <c r="M34" s="1066"/>
      <c r="N34" s="1066"/>
      <c r="O34" s="1066"/>
      <c r="P34" s="1066"/>
      <c r="Q34" s="1066"/>
      <c r="R34" s="1124"/>
      <c r="S34" s="1061"/>
    </row>
    <row r="35" spans="1:19" s="1062" customFormat="1" ht="15.75">
      <c r="A35" s="1067" t="s">
        <v>539</v>
      </c>
      <c r="B35" s="1130"/>
      <c r="C35" s="1119"/>
      <c r="D35" s="1130"/>
      <c r="E35" s="1120"/>
      <c r="F35" s="1115"/>
      <c r="G35" s="1120"/>
      <c r="H35" s="1115"/>
      <c r="I35" s="1120"/>
      <c r="J35" s="1070"/>
      <c r="K35" s="1070"/>
      <c r="L35" s="1070"/>
      <c r="M35" s="1066"/>
      <c r="N35" s="1066"/>
      <c r="O35" s="1066"/>
      <c r="P35" s="1066"/>
      <c r="Q35" s="1066"/>
      <c r="R35" s="1124"/>
      <c r="S35" s="1061"/>
    </row>
    <row r="36" spans="1:19" s="1062" customFormat="1">
      <c r="A36" s="1069" t="s">
        <v>557</v>
      </c>
      <c r="B36" s="1130">
        <v>1545637</v>
      </c>
      <c r="C36" s="1119"/>
      <c r="D36" s="1130">
        <v>489.55804999999998</v>
      </c>
      <c r="E36" s="1121"/>
      <c r="F36" s="1118">
        <v>12323.207109999999</v>
      </c>
      <c r="G36" s="1121"/>
      <c r="H36" s="1118">
        <v>36977.258269999998</v>
      </c>
      <c r="I36" s="1121"/>
      <c r="J36" s="1070">
        <v>3.1673546246628414E-4</v>
      </c>
      <c r="K36" s="1070">
        <v>7.972898623674252E-3</v>
      </c>
      <c r="L36" s="1070">
        <v>2.3923636837109876E-2</v>
      </c>
      <c r="M36" s="1066"/>
      <c r="N36" s="1066"/>
      <c r="O36" s="1066"/>
      <c r="P36" s="1066"/>
      <c r="Q36" s="1066"/>
      <c r="R36" s="1124"/>
      <c r="S36" s="1061"/>
    </row>
    <row r="37" spans="1:19" s="1062" customFormat="1">
      <c r="A37" s="1071" t="s">
        <v>558</v>
      </c>
      <c r="B37" s="1130"/>
      <c r="C37" s="1119"/>
      <c r="D37" s="1130"/>
      <c r="E37" s="1120"/>
      <c r="F37" s="1118"/>
      <c r="G37" s="1120"/>
      <c r="H37" s="1118"/>
      <c r="I37" s="1120"/>
      <c r="J37" s="1070"/>
      <c r="K37" s="1070"/>
      <c r="L37" s="1070"/>
      <c r="M37" s="1066"/>
      <c r="N37" s="1066"/>
      <c r="O37" s="1066"/>
      <c r="P37" s="1124"/>
      <c r="Q37" s="1066"/>
      <c r="R37" s="1124"/>
      <c r="S37" s="1061"/>
    </row>
    <row r="38" spans="1:19" s="1062" customFormat="1">
      <c r="A38" s="1073" t="s">
        <v>559</v>
      </c>
      <c r="B38" s="1130">
        <v>1495637</v>
      </c>
      <c r="C38" s="1119"/>
      <c r="D38" s="1130"/>
      <c r="E38" s="1120"/>
      <c r="F38" s="1130"/>
      <c r="G38" s="1120"/>
      <c r="H38" s="1130">
        <v>222.35276000000002</v>
      </c>
      <c r="I38" s="1120"/>
      <c r="J38" s="1070"/>
      <c r="K38" s="1070"/>
      <c r="L38" s="1070">
        <v>1.4866759781952441E-4</v>
      </c>
      <c r="M38" s="1066"/>
      <c r="N38" s="1066"/>
      <c r="O38" s="1066"/>
      <c r="P38" s="1066"/>
      <c r="Q38" s="1066"/>
      <c r="R38" s="1066"/>
      <c r="S38" s="1061"/>
    </row>
    <row r="39" spans="1:19" s="1062" customFormat="1">
      <c r="A39" s="1073" t="s">
        <v>740</v>
      </c>
      <c r="B39" s="1130">
        <v>50000</v>
      </c>
      <c r="C39" s="1119"/>
      <c r="D39" s="1130">
        <v>489.55804999999998</v>
      </c>
      <c r="E39" s="1120"/>
      <c r="F39" s="1130">
        <v>12323.207109999999</v>
      </c>
      <c r="G39" s="1120"/>
      <c r="H39" s="1130">
        <v>36754.905509999997</v>
      </c>
      <c r="I39" s="1120"/>
      <c r="J39" s="1070">
        <v>9.7911609999999996E-3</v>
      </c>
      <c r="K39" s="1070">
        <v>0.24646414219999999</v>
      </c>
      <c r="L39" s="1070">
        <v>0.73509811019999993</v>
      </c>
      <c r="M39" s="1066"/>
      <c r="N39" s="1066"/>
      <c r="O39" s="1066"/>
      <c r="P39" s="1066"/>
      <c r="Q39" s="1066"/>
      <c r="R39" s="1066"/>
      <c r="S39" s="1061"/>
    </row>
    <row r="40" spans="1:19" s="1062" customFormat="1">
      <c r="A40" s="1069" t="s">
        <v>736</v>
      </c>
      <c r="B40" s="1130">
        <v>7162810</v>
      </c>
      <c r="C40" s="1119"/>
      <c r="D40" s="1130"/>
      <c r="E40" s="1120"/>
      <c r="F40" s="1130"/>
      <c r="G40" s="1120"/>
      <c r="H40" s="1130"/>
      <c r="I40" s="1120"/>
      <c r="J40" s="1070"/>
      <c r="K40" s="1070"/>
      <c r="L40" s="1070"/>
      <c r="M40" s="1066"/>
      <c r="N40" s="1066"/>
      <c r="O40" s="1066"/>
      <c r="P40" s="1066"/>
      <c r="Q40" s="1066"/>
      <c r="R40" s="1066"/>
      <c r="S40" s="1061"/>
    </row>
    <row r="41" spans="1:19" s="1066" customFormat="1">
      <c r="A41" s="1069" t="s">
        <v>737</v>
      </c>
      <c r="B41" s="1130">
        <v>4680000</v>
      </c>
      <c r="C41" s="1119"/>
      <c r="D41" s="1130">
        <v>342794.23418999999</v>
      </c>
      <c r="E41" s="1120"/>
      <c r="F41" s="1130">
        <v>738884.02963</v>
      </c>
      <c r="G41" s="1120"/>
      <c r="H41" s="1130">
        <v>1125216.7647599999</v>
      </c>
      <c r="I41" s="1120"/>
      <c r="J41" s="1070">
        <v>7.3246631237179491E-2</v>
      </c>
      <c r="K41" s="1070">
        <v>0.15788120291239316</v>
      </c>
      <c r="L41" s="1070">
        <v>0.24043093264102564</v>
      </c>
      <c r="S41" s="1061"/>
    </row>
    <row r="42" spans="1:19" s="1066" customFormat="1">
      <c r="A42" s="1069" t="s">
        <v>738</v>
      </c>
      <c r="B42" s="1130">
        <v>26632692</v>
      </c>
      <c r="C42" s="1119"/>
      <c r="D42" s="1130">
        <v>2312515.8787200097</v>
      </c>
      <c r="E42" s="1120"/>
      <c r="F42" s="1130">
        <v>4260797.6645603813</v>
      </c>
      <c r="G42" s="1120"/>
      <c r="H42" s="1130">
        <v>7737775.924520134</v>
      </c>
      <c r="I42" s="1120"/>
      <c r="J42" s="1070">
        <v>8.682997117677814E-2</v>
      </c>
      <c r="K42" s="1070">
        <v>0.15998373970458493</v>
      </c>
      <c r="L42" s="1070">
        <v>0.29053675552287894</v>
      </c>
      <c r="S42" s="1061"/>
    </row>
    <row r="43" spans="1:19" s="1066" customFormat="1">
      <c r="A43" s="1069" t="s">
        <v>739</v>
      </c>
      <c r="B43" s="1130">
        <v>2938412</v>
      </c>
      <c r="C43" s="1119"/>
      <c r="D43" s="1130">
        <v>244929.48741</v>
      </c>
      <c r="E43" s="1120"/>
      <c r="F43" s="1130">
        <v>489787.35509999999</v>
      </c>
      <c r="G43" s="1120"/>
      <c r="H43" s="1130">
        <v>734649.65304</v>
      </c>
      <c r="I43" s="1120"/>
      <c r="J43" s="1070">
        <v>8.3354372160881457E-2</v>
      </c>
      <c r="K43" s="1070">
        <v>0.16668437070771558</v>
      </c>
      <c r="L43" s="1070">
        <v>0.2500158769566691</v>
      </c>
      <c r="S43" s="1061"/>
    </row>
    <row r="44" spans="1:19" s="1066" customFormat="1" ht="20.100000000000001" customHeight="1">
      <c r="A44" s="1074" t="s">
        <v>560</v>
      </c>
      <c r="B44" s="1132">
        <v>2341716</v>
      </c>
      <c r="C44" s="1122"/>
      <c r="D44" s="1132">
        <v>6116.0999600000005</v>
      </c>
      <c r="E44" s="1123"/>
      <c r="F44" s="1132">
        <v>35237.005039999996</v>
      </c>
      <c r="G44" s="1123"/>
      <c r="H44" s="1132">
        <v>68449.584880000009</v>
      </c>
      <c r="I44" s="1122"/>
      <c r="J44" s="1075">
        <v>2.6118026097101442E-3</v>
      </c>
      <c r="K44" s="1075">
        <v>1.504751431855955E-2</v>
      </c>
      <c r="L44" s="1075">
        <v>2.9230523633096417E-2</v>
      </c>
      <c r="S44" s="1061"/>
    </row>
    <row r="45" spans="1:19">
      <c r="A45" s="1104"/>
    </row>
    <row r="46" spans="1:19">
      <c r="A46" s="1104"/>
    </row>
  </sheetData>
  <mergeCells count="3">
    <mergeCell ref="A2:L2"/>
    <mergeCell ref="D5:I5"/>
    <mergeCell ref="J5:L5"/>
  </mergeCells>
  <conditionalFormatting sqref="K9:K44">
    <cfRule type="containsErrors" dxfId="4" priority="1">
      <formula>ISERROR(K9)</formula>
    </cfRule>
  </conditionalFormatting>
  <printOptions horizontalCentered="1" gridLinesSet="0"/>
  <pageMargins left="0.15748031496062992" right="0.15748031496062992" top="0.78740157480314965" bottom="0" header="0.47244094488188981" footer="0"/>
  <pageSetup paperSize="9" scale="69" firstPageNumber="11" fitToHeight="100" orientation="landscape" useFirstPageNumber="1" r:id="rId1"/>
  <headerFooter alignWithMargins="0">
    <oddHeader>&amp;C&amp;"Arial,Normalny"&amp;12- &amp;P -</oddHeader>
  </headerFooter>
  <rowBreaks count="1" manualBreakCount="1">
    <brk id="46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E191"/>
  <sheetViews>
    <sheetView showGridLines="0" zoomScale="90" zoomScaleNormal="90" workbookViewId="0">
      <selection activeCell="G7" sqref="G7"/>
    </sheetView>
  </sheetViews>
  <sheetFormatPr defaultColWidth="96.42578125" defaultRowHeight="15"/>
  <cols>
    <col min="1" max="1" width="99" style="76" customWidth="1"/>
    <col min="2" max="3" width="21.140625" style="76" customWidth="1"/>
    <col min="4" max="4" width="2" style="76" customWidth="1"/>
    <col min="5" max="5" width="18.5703125" style="76" customWidth="1"/>
    <col min="6" max="16384" width="96.42578125" style="76"/>
  </cols>
  <sheetData>
    <row r="1" spans="1:5" ht="18" customHeight="1">
      <c r="A1" s="73" t="s">
        <v>225</v>
      </c>
      <c r="B1" s="74"/>
      <c r="C1" s="74"/>
      <c r="D1" s="74"/>
      <c r="E1" s="74"/>
    </row>
    <row r="2" spans="1:5" ht="18" customHeight="1">
      <c r="A2" s="1551" t="s">
        <v>226</v>
      </c>
      <c r="B2" s="1551"/>
      <c r="C2" s="1551"/>
      <c r="D2" s="1551"/>
      <c r="E2" s="1551"/>
    </row>
    <row r="3" spans="1:5" ht="18" customHeight="1">
      <c r="A3" s="77"/>
      <c r="B3" s="78"/>
      <c r="C3" s="78"/>
      <c r="D3" s="78"/>
      <c r="E3" s="78"/>
    </row>
    <row r="4" spans="1:5" ht="18" customHeight="1">
      <c r="A4" s="79"/>
      <c r="C4" s="76" t="s">
        <v>4</v>
      </c>
      <c r="E4" s="80" t="s">
        <v>2</v>
      </c>
    </row>
    <row r="5" spans="1:5" ht="15.95" customHeight="1">
      <c r="A5" s="81"/>
      <c r="B5" s="82" t="s">
        <v>227</v>
      </c>
      <c r="C5" s="1552" t="s">
        <v>229</v>
      </c>
      <c r="D5" s="1553"/>
      <c r="E5" s="283"/>
    </row>
    <row r="6" spans="1:5" ht="15.95" customHeight="1">
      <c r="A6" s="83" t="s">
        <v>3</v>
      </c>
      <c r="B6" s="84" t="s">
        <v>228</v>
      </c>
      <c r="C6" s="1554"/>
      <c r="D6" s="1555"/>
      <c r="E6" s="284" t="s">
        <v>230</v>
      </c>
    </row>
    <row r="7" spans="1:5" ht="15.95" customHeight="1">
      <c r="A7" s="85"/>
      <c r="B7" s="86" t="s">
        <v>747</v>
      </c>
      <c r="C7" s="1554"/>
      <c r="D7" s="1555"/>
      <c r="E7" s="282" t="s">
        <v>232</v>
      </c>
    </row>
    <row r="8" spans="1:5" s="89" customFormat="1" ht="9.9499999999999993" customHeight="1">
      <c r="A8" s="87">
        <v>1</v>
      </c>
      <c r="B8" s="88">
        <v>2</v>
      </c>
      <c r="C8" s="1556">
        <v>3</v>
      </c>
      <c r="D8" s="1557"/>
      <c r="E8" s="313">
        <v>4</v>
      </c>
    </row>
    <row r="9" spans="1:5" ht="31.5" customHeight="1">
      <c r="A9" s="729" t="s">
        <v>233</v>
      </c>
      <c r="B9" s="792">
        <v>435340000000</v>
      </c>
      <c r="C9" s="913">
        <v>96198155077.409943</v>
      </c>
      <c r="D9" s="790"/>
      <c r="E9" s="312">
        <v>0.22097246997153935</v>
      </c>
    </row>
    <row r="10" spans="1:5" ht="19.5" customHeight="1">
      <c r="A10" s="730" t="s">
        <v>234</v>
      </c>
      <c r="B10" s="793">
        <v>470000</v>
      </c>
      <c r="C10" s="912">
        <v>227980.87</v>
      </c>
      <c r="D10" s="791"/>
      <c r="E10" s="1134">
        <v>0.48506568085106383</v>
      </c>
    </row>
    <row r="11" spans="1:5" ht="19.5" customHeight="1">
      <c r="A11" s="730" t="s">
        <v>235</v>
      </c>
      <c r="B11" s="793">
        <v>3979000</v>
      </c>
      <c r="C11" s="912">
        <v>1120649.5799999998</v>
      </c>
      <c r="D11" s="791"/>
      <c r="E11" s="1134">
        <v>0.28164101030409644</v>
      </c>
    </row>
    <row r="12" spans="1:5" ht="19.5" customHeight="1">
      <c r="A12" s="730" t="s">
        <v>236</v>
      </c>
      <c r="B12" s="793">
        <v>400000</v>
      </c>
      <c r="C12" s="912">
        <v>1214996.2199999995</v>
      </c>
      <c r="D12" s="791"/>
      <c r="E12" s="1134">
        <v>3.0374905499999989</v>
      </c>
    </row>
    <row r="13" spans="1:5" ht="20.100000000000001" customHeight="1">
      <c r="A13" s="730" t="s">
        <v>237</v>
      </c>
      <c r="B13" s="793">
        <v>270000</v>
      </c>
      <c r="C13" s="912">
        <v>128622.53</v>
      </c>
      <c r="D13" s="791"/>
      <c r="E13" s="1134">
        <v>0.47637974074074074</v>
      </c>
    </row>
    <row r="14" spans="1:5" ht="20.100000000000001" customHeight="1">
      <c r="A14" s="730" t="s">
        <v>238</v>
      </c>
      <c r="B14" s="793">
        <v>49750000</v>
      </c>
      <c r="C14" s="912">
        <v>12406843.500000002</v>
      </c>
      <c r="D14" s="791"/>
      <c r="E14" s="1134">
        <v>0.24938378894472366</v>
      </c>
    </row>
    <row r="15" spans="1:5" ht="20.100000000000001" customHeight="1">
      <c r="A15" s="730" t="s">
        <v>239</v>
      </c>
      <c r="B15" s="793">
        <v>30000</v>
      </c>
      <c r="C15" s="912">
        <v>30386.839999999997</v>
      </c>
      <c r="D15" s="791"/>
      <c r="E15" s="1134">
        <v>1.0128946666666665</v>
      </c>
    </row>
    <row r="16" spans="1:5" ht="20.100000000000001" customHeight="1">
      <c r="A16" s="730" t="s">
        <v>240</v>
      </c>
      <c r="B16" s="793">
        <v>724000</v>
      </c>
      <c r="C16" s="912">
        <v>227646.69</v>
      </c>
      <c r="D16" s="791"/>
      <c r="E16" s="1134">
        <v>0.31442912983425414</v>
      </c>
    </row>
    <row r="17" spans="1:5" ht="20.100000000000001" customHeight="1">
      <c r="A17" s="730" t="s">
        <v>241</v>
      </c>
      <c r="B17" s="793">
        <v>45000</v>
      </c>
      <c r="C17" s="912">
        <v>2860.97</v>
      </c>
      <c r="D17" s="791"/>
      <c r="E17" s="1134">
        <v>6.3577111111111112E-2</v>
      </c>
    </row>
    <row r="18" spans="1:5" ht="20.100000000000001" customHeight="1">
      <c r="A18" s="730" t="s">
        <v>242</v>
      </c>
      <c r="B18" s="793">
        <v>40871000</v>
      </c>
      <c r="C18" s="912">
        <v>13651370.829999998</v>
      </c>
      <c r="D18" s="791"/>
      <c r="E18" s="1134">
        <v>0.3340111773629223</v>
      </c>
    </row>
    <row r="19" spans="1:5" ht="19.5" customHeight="1">
      <c r="A19" s="731" t="s">
        <v>703</v>
      </c>
      <c r="B19" s="793">
        <v>0</v>
      </c>
      <c r="C19" s="912">
        <v>60.76</v>
      </c>
      <c r="D19" s="791"/>
      <c r="E19" s="1134">
        <v>0</v>
      </c>
    </row>
    <row r="20" spans="1:5" ht="20.100000000000001" customHeight="1">
      <c r="A20" s="730" t="s">
        <v>243</v>
      </c>
      <c r="B20" s="793">
        <v>10000</v>
      </c>
      <c r="C20" s="912">
        <v>48880.959999999999</v>
      </c>
      <c r="D20" s="791"/>
      <c r="E20" s="1134">
        <v>4.888096</v>
      </c>
    </row>
    <row r="21" spans="1:5" ht="20.100000000000001" customHeight="1">
      <c r="A21" s="730" t="s">
        <v>244</v>
      </c>
      <c r="B21" s="793">
        <v>1904000</v>
      </c>
      <c r="C21" s="912">
        <v>722459.97</v>
      </c>
      <c r="D21" s="791"/>
      <c r="E21" s="1134">
        <v>0.37944326155462182</v>
      </c>
    </row>
    <row r="22" spans="1:5" ht="20.100000000000001" customHeight="1">
      <c r="A22" s="730" t="s">
        <v>245</v>
      </c>
      <c r="B22" s="793">
        <v>1948000</v>
      </c>
      <c r="C22" s="912">
        <v>652431.53000000014</v>
      </c>
      <c r="D22" s="791"/>
      <c r="E22" s="1134">
        <v>0.33492378336755652</v>
      </c>
    </row>
    <row r="23" spans="1:5" ht="20.100000000000001" customHeight="1">
      <c r="A23" s="730" t="s">
        <v>246</v>
      </c>
      <c r="B23" s="793">
        <v>2000</v>
      </c>
      <c r="C23" s="912">
        <v>308.36</v>
      </c>
      <c r="D23" s="791"/>
      <c r="E23" s="1134">
        <v>0.15418000000000001</v>
      </c>
    </row>
    <row r="24" spans="1:5" ht="20.100000000000001" customHeight="1">
      <c r="A24" s="730" t="s">
        <v>247</v>
      </c>
      <c r="B24" s="793">
        <v>2421977000</v>
      </c>
      <c r="C24" s="912">
        <v>703798226.12999988</v>
      </c>
      <c r="D24" s="791"/>
      <c r="E24" s="1134">
        <v>0.29058831943077901</v>
      </c>
    </row>
    <row r="25" spans="1:5" ht="20.100000000000001" customHeight="1">
      <c r="A25" s="730" t="s">
        <v>248</v>
      </c>
      <c r="B25" s="793">
        <v>980725000</v>
      </c>
      <c r="C25" s="912">
        <v>344636.74</v>
      </c>
      <c r="D25" s="791"/>
      <c r="E25" s="1134">
        <v>3.5141017104692958E-4</v>
      </c>
    </row>
    <row r="26" spans="1:5" ht="20.100000000000001" customHeight="1">
      <c r="A26" s="730" t="s">
        <v>249</v>
      </c>
      <c r="B26" s="793">
        <v>37000</v>
      </c>
      <c r="C26" s="912">
        <v>17169.03</v>
      </c>
      <c r="D26" s="791"/>
      <c r="E26" s="1134">
        <v>0.4640278378378378</v>
      </c>
    </row>
    <row r="27" spans="1:5" ht="20.100000000000001" customHeight="1">
      <c r="A27" s="732" t="s">
        <v>250</v>
      </c>
      <c r="B27" s="793">
        <v>7171000</v>
      </c>
      <c r="C27" s="912">
        <v>11892765.929999998</v>
      </c>
      <c r="D27" s="791"/>
      <c r="E27" s="1134">
        <v>1.6584529256728486</v>
      </c>
    </row>
    <row r="28" spans="1:5" ht="20.100000000000001" customHeight="1">
      <c r="A28" s="730" t="s">
        <v>251</v>
      </c>
      <c r="B28" s="793">
        <v>616813000</v>
      </c>
      <c r="C28" s="912">
        <v>94224756.109999999</v>
      </c>
      <c r="D28" s="791"/>
      <c r="E28" s="1134">
        <v>0.15276065211012088</v>
      </c>
    </row>
    <row r="29" spans="1:5" ht="20.100000000000001" customHeight="1">
      <c r="A29" s="730" t="s">
        <v>252</v>
      </c>
      <c r="B29" s="793">
        <v>56112000</v>
      </c>
      <c r="C29" s="912">
        <v>8869607.0199999996</v>
      </c>
      <c r="D29" s="791"/>
      <c r="E29" s="1134">
        <v>0.15806970024237238</v>
      </c>
    </row>
    <row r="30" spans="1:5" ht="20.100000000000001" customHeight="1">
      <c r="A30" s="730" t="s">
        <v>253</v>
      </c>
      <c r="B30" s="793">
        <v>289190000</v>
      </c>
      <c r="C30" s="912">
        <v>2953969.4200000009</v>
      </c>
      <c r="D30" s="791"/>
      <c r="E30" s="1134">
        <v>1.0214631972059894E-2</v>
      </c>
    </row>
    <row r="31" spans="1:5" ht="20.100000000000001" customHeight="1">
      <c r="A31" s="730" t="s">
        <v>254</v>
      </c>
      <c r="B31" s="793">
        <v>0</v>
      </c>
      <c r="C31" s="912">
        <v>1167577.5599999998</v>
      </c>
      <c r="D31" s="791"/>
      <c r="E31" s="1134">
        <v>0</v>
      </c>
    </row>
    <row r="32" spans="1:5" ht="20.100000000000001" customHeight="1">
      <c r="A32" s="730" t="s">
        <v>255</v>
      </c>
      <c r="B32" s="793">
        <v>0</v>
      </c>
      <c r="C32" s="912">
        <v>32812.85</v>
      </c>
      <c r="D32" s="791"/>
      <c r="E32" s="1134">
        <v>0</v>
      </c>
    </row>
    <row r="33" spans="1:5" ht="20.100000000000001" customHeight="1">
      <c r="A33" s="730" t="s">
        <v>256</v>
      </c>
      <c r="B33" s="793">
        <v>7744000</v>
      </c>
      <c r="C33" s="912">
        <v>2508063.7200000007</v>
      </c>
      <c r="D33" s="791"/>
      <c r="E33" s="1134">
        <v>0.32387186466942158</v>
      </c>
    </row>
    <row r="34" spans="1:5" ht="20.100000000000001" customHeight="1">
      <c r="A34" s="730" t="s">
        <v>257</v>
      </c>
      <c r="B34" s="793">
        <v>1040000</v>
      </c>
      <c r="C34" s="912">
        <v>1374716.51</v>
      </c>
      <c r="D34" s="791"/>
      <c r="E34" s="1134">
        <v>1.3218427980769232</v>
      </c>
    </row>
    <row r="35" spans="1:5" ht="20.100000000000001" customHeight="1">
      <c r="A35" s="730" t="s">
        <v>258</v>
      </c>
      <c r="B35" s="793">
        <v>2000</v>
      </c>
      <c r="C35" s="912">
        <v>4090.35</v>
      </c>
      <c r="D35" s="791"/>
      <c r="E35" s="1134">
        <v>2.045175</v>
      </c>
    </row>
    <row r="36" spans="1:5" ht="20.100000000000001" customHeight="1">
      <c r="A36" s="730" t="s">
        <v>259</v>
      </c>
      <c r="B36" s="793">
        <v>1161000</v>
      </c>
      <c r="C36" s="912">
        <v>3387749.52</v>
      </c>
      <c r="D36" s="791"/>
      <c r="E36" s="1134">
        <v>2.9179582428940569</v>
      </c>
    </row>
    <row r="37" spans="1:5" ht="20.100000000000001" customHeight="1">
      <c r="A37" s="730" t="s">
        <v>718</v>
      </c>
      <c r="B37" s="793">
        <v>31085000</v>
      </c>
      <c r="C37" s="912">
        <v>45155066.900000006</v>
      </c>
      <c r="D37" s="791"/>
      <c r="E37" s="1134">
        <v>1.4526320379604312</v>
      </c>
    </row>
    <row r="38" spans="1:5" ht="20.100000000000001" customHeight="1">
      <c r="A38" s="730" t="s">
        <v>260</v>
      </c>
      <c r="B38" s="793">
        <v>139563000</v>
      </c>
      <c r="C38" s="912">
        <v>32433023.310000002</v>
      </c>
      <c r="D38" s="791"/>
      <c r="E38" s="1134">
        <v>0.23238984050213884</v>
      </c>
    </row>
    <row r="39" spans="1:5" ht="20.100000000000001" customHeight="1">
      <c r="A39" s="730" t="s">
        <v>261</v>
      </c>
      <c r="B39" s="793">
        <v>5951000</v>
      </c>
      <c r="C39" s="912">
        <v>2602973.8000000007</v>
      </c>
      <c r="D39" s="791"/>
      <c r="E39" s="1134">
        <v>0.43740107544950441</v>
      </c>
    </row>
    <row r="40" spans="1:5" ht="20.100000000000001" customHeight="1">
      <c r="A40" s="730" t="s">
        <v>262</v>
      </c>
      <c r="B40" s="793">
        <v>34135000</v>
      </c>
      <c r="C40" s="912">
        <v>4984658.9099999992</v>
      </c>
      <c r="D40" s="791"/>
      <c r="E40" s="1134">
        <v>0.14602779874029587</v>
      </c>
    </row>
    <row r="41" spans="1:5" s="90" customFormat="1" ht="20.100000000000001" customHeight="1">
      <c r="A41" s="730" t="s">
        <v>263</v>
      </c>
      <c r="B41" s="793">
        <v>39339000</v>
      </c>
      <c r="C41" s="912">
        <v>10117122.190000003</v>
      </c>
      <c r="D41" s="791"/>
      <c r="E41" s="1134">
        <v>0.25717791987595018</v>
      </c>
    </row>
    <row r="42" spans="1:5" ht="20.100000000000001" customHeight="1">
      <c r="A42" s="730" t="s">
        <v>264</v>
      </c>
      <c r="B42" s="793">
        <v>36706000</v>
      </c>
      <c r="C42" s="912">
        <v>15794663.139999999</v>
      </c>
      <c r="D42" s="791"/>
      <c r="E42" s="1134">
        <v>0.43030194355146295</v>
      </c>
    </row>
    <row r="43" spans="1:5" ht="20.100000000000001" customHeight="1">
      <c r="A43" s="730" t="s">
        <v>265</v>
      </c>
      <c r="B43" s="793">
        <v>320000</v>
      </c>
      <c r="C43" s="912">
        <v>14976892.43</v>
      </c>
      <c r="D43" s="791"/>
      <c r="E43" s="1134" t="s">
        <v>755</v>
      </c>
    </row>
    <row r="44" spans="1:5" ht="20.100000000000001" customHeight="1">
      <c r="A44" s="730" t="s">
        <v>266</v>
      </c>
      <c r="B44" s="793">
        <v>3594000</v>
      </c>
      <c r="C44" s="912">
        <v>104330.59</v>
      </c>
      <c r="D44" s="791"/>
      <c r="E44" s="1134">
        <v>2.9029101279910961E-2</v>
      </c>
    </row>
    <row r="45" spans="1:5" ht="20.100000000000001" customHeight="1">
      <c r="A45" s="730" t="s">
        <v>267</v>
      </c>
      <c r="B45" s="793">
        <v>63497000</v>
      </c>
      <c r="C45" s="912">
        <v>21557643.520000007</v>
      </c>
      <c r="D45" s="791"/>
      <c r="E45" s="1134">
        <v>0.33950648881049511</v>
      </c>
    </row>
    <row r="46" spans="1:5" ht="20.100000000000001" customHeight="1">
      <c r="A46" s="730" t="s">
        <v>268</v>
      </c>
      <c r="B46" s="793">
        <v>85253000</v>
      </c>
      <c r="C46" s="912">
        <v>32989353.530000009</v>
      </c>
      <c r="D46" s="791"/>
      <c r="E46" s="1134">
        <v>0.38695827161507523</v>
      </c>
    </row>
    <row r="47" spans="1:5" ht="20.100000000000001" customHeight="1">
      <c r="A47" s="730" t="s">
        <v>269</v>
      </c>
      <c r="B47" s="793">
        <v>0</v>
      </c>
      <c r="C47" s="912">
        <v>647.92999999999995</v>
      </c>
      <c r="D47" s="791"/>
      <c r="E47" s="1134">
        <v>0</v>
      </c>
    </row>
    <row r="48" spans="1:5" ht="20.100000000000001" customHeight="1">
      <c r="A48" s="730" t="s">
        <v>270</v>
      </c>
      <c r="B48" s="793">
        <v>12889557000</v>
      </c>
      <c r="C48" s="912">
        <v>2468125505.5799999</v>
      </c>
      <c r="D48" s="791"/>
      <c r="E48" s="1134">
        <v>0.19148257039245026</v>
      </c>
    </row>
    <row r="49" spans="1:5" ht="20.100000000000001" customHeight="1">
      <c r="A49" s="730" t="s">
        <v>271</v>
      </c>
      <c r="B49" s="793">
        <v>95831000</v>
      </c>
      <c r="C49" s="912">
        <v>22934071.48999998</v>
      </c>
      <c r="D49" s="791"/>
      <c r="E49" s="1134">
        <v>0.23931787720048814</v>
      </c>
    </row>
    <row r="50" spans="1:5" ht="20.100000000000001" customHeight="1">
      <c r="A50" s="730" t="s">
        <v>272</v>
      </c>
      <c r="B50" s="793">
        <v>11000</v>
      </c>
      <c r="C50" s="912">
        <v>13892.330000000002</v>
      </c>
      <c r="D50" s="791"/>
      <c r="E50" s="1134">
        <v>1.2629390909090912</v>
      </c>
    </row>
    <row r="51" spans="1:5" ht="20.100000000000001" customHeight="1">
      <c r="A51" s="730" t="s">
        <v>273</v>
      </c>
      <c r="B51" s="793">
        <v>179000</v>
      </c>
      <c r="C51" s="912">
        <v>126893.45000000001</v>
      </c>
      <c r="D51" s="791"/>
      <c r="E51" s="1134">
        <v>0.70890195530726263</v>
      </c>
    </row>
    <row r="52" spans="1:5" ht="20.100000000000001" customHeight="1">
      <c r="A52" s="730" t="s">
        <v>274</v>
      </c>
      <c r="B52" s="793">
        <v>206596000</v>
      </c>
      <c r="C52" s="912">
        <v>44909796.600000001</v>
      </c>
      <c r="D52" s="791"/>
      <c r="E52" s="1134">
        <v>0.21737979728552345</v>
      </c>
    </row>
    <row r="53" spans="1:5" ht="20.100000000000001" customHeight="1">
      <c r="A53" s="730" t="s">
        <v>275</v>
      </c>
      <c r="B53" s="793">
        <v>181036000</v>
      </c>
      <c r="C53" s="912">
        <v>58686814.799999982</v>
      </c>
      <c r="D53" s="791"/>
      <c r="E53" s="1134">
        <v>0.32417206964360668</v>
      </c>
    </row>
    <row r="54" spans="1:5" ht="20.100000000000001" customHeight="1">
      <c r="A54" s="730" t="s">
        <v>276</v>
      </c>
      <c r="B54" s="793">
        <v>434602000</v>
      </c>
      <c r="C54" s="912">
        <v>409973.79000000004</v>
      </c>
      <c r="D54" s="791"/>
      <c r="E54" s="1134">
        <v>9.433315769370597E-4</v>
      </c>
    </row>
    <row r="55" spans="1:5" ht="20.100000000000001" customHeight="1">
      <c r="A55" s="730" t="s">
        <v>277</v>
      </c>
      <c r="B55" s="793">
        <v>7638000</v>
      </c>
      <c r="C55" s="912">
        <v>19538275.440000001</v>
      </c>
      <c r="D55" s="791"/>
      <c r="E55" s="1134">
        <v>2.558035538098979</v>
      </c>
    </row>
    <row r="56" spans="1:5" ht="20.100000000000001" customHeight="1">
      <c r="A56" s="730" t="s">
        <v>278</v>
      </c>
      <c r="B56" s="793">
        <v>21860000</v>
      </c>
      <c r="C56" s="912">
        <v>5850351.9100000001</v>
      </c>
      <c r="D56" s="791"/>
      <c r="E56" s="1134">
        <v>0.26762817520585547</v>
      </c>
    </row>
    <row r="57" spans="1:5" ht="20.100000000000001" customHeight="1">
      <c r="A57" s="730" t="s">
        <v>279</v>
      </c>
      <c r="B57" s="793">
        <v>121000000</v>
      </c>
      <c r="C57" s="912">
        <v>19711262.709999997</v>
      </c>
      <c r="D57" s="791"/>
      <c r="E57" s="1134">
        <v>0.16290299760330576</v>
      </c>
    </row>
    <row r="58" spans="1:5" s="947" customFormat="1" ht="20.100000000000001" customHeight="1">
      <c r="A58" s="730" t="s">
        <v>753</v>
      </c>
      <c r="B58" s="793">
        <v>0</v>
      </c>
      <c r="C58" s="912">
        <v>3013584.5300000003</v>
      </c>
      <c r="D58" s="791"/>
      <c r="E58" s="1134">
        <v>0</v>
      </c>
    </row>
    <row r="59" spans="1:5" ht="20.100000000000001" customHeight="1">
      <c r="A59" s="730" t="s">
        <v>280</v>
      </c>
      <c r="B59" s="793">
        <v>0</v>
      </c>
      <c r="C59" s="912">
        <v>1074.6799999999998</v>
      </c>
      <c r="D59" s="791"/>
      <c r="E59" s="1134">
        <v>0</v>
      </c>
    </row>
    <row r="60" spans="1:5" ht="20.100000000000001" customHeight="1">
      <c r="A60" s="730" t="s">
        <v>281</v>
      </c>
      <c r="B60" s="793">
        <v>26509000</v>
      </c>
      <c r="C60" s="912">
        <v>4362709.8200000012</v>
      </c>
      <c r="D60" s="791"/>
      <c r="E60" s="1134">
        <v>0.16457466596250334</v>
      </c>
    </row>
    <row r="61" spans="1:5" ht="20.100000000000001" customHeight="1">
      <c r="A61" s="730" t="s">
        <v>282</v>
      </c>
      <c r="B61" s="793">
        <v>1000</v>
      </c>
      <c r="C61" s="912">
        <v>42673.259999999995</v>
      </c>
      <c r="D61" s="791"/>
      <c r="E61" s="1134" t="s">
        <v>755</v>
      </c>
    </row>
    <row r="62" spans="1:5" ht="20.100000000000001" customHeight="1">
      <c r="A62" s="730" t="s">
        <v>283</v>
      </c>
      <c r="B62" s="793">
        <v>408000</v>
      </c>
      <c r="C62" s="912">
        <v>127280.35999999999</v>
      </c>
      <c r="D62" s="791"/>
      <c r="E62" s="1134">
        <v>0.31196166666666664</v>
      </c>
    </row>
    <row r="63" spans="1:5" ht="20.100000000000001" customHeight="1">
      <c r="A63" s="730" t="s">
        <v>284</v>
      </c>
      <c r="B63" s="793">
        <v>10246000</v>
      </c>
      <c r="C63" s="912">
        <v>2230502.21</v>
      </c>
      <c r="D63" s="791"/>
      <c r="E63" s="1134">
        <v>0.21769492582471209</v>
      </c>
    </row>
    <row r="64" spans="1:5" ht="20.100000000000001" customHeight="1">
      <c r="A64" s="730" t="s">
        <v>285</v>
      </c>
      <c r="B64" s="793">
        <v>2265000</v>
      </c>
      <c r="C64" s="912">
        <v>483059.74999999994</v>
      </c>
      <c r="D64" s="791"/>
      <c r="E64" s="1134">
        <v>0.21327141280353198</v>
      </c>
    </row>
    <row r="65" spans="1:5" ht="20.100000000000001" customHeight="1">
      <c r="A65" s="730" t="s">
        <v>286</v>
      </c>
      <c r="B65" s="793">
        <v>109000</v>
      </c>
      <c r="C65" s="912">
        <v>117756.62</v>
      </c>
      <c r="D65" s="791"/>
      <c r="E65" s="1134">
        <v>1.0803359633027523</v>
      </c>
    </row>
    <row r="66" spans="1:5" ht="20.100000000000001" customHeight="1">
      <c r="A66" s="730" t="s">
        <v>287</v>
      </c>
      <c r="B66" s="793">
        <v>650000</v>
      </c>
      <c r="C66" s="912">
        <v>171029.09</v>
      </c>
      <c r="D66" s="791"/>
      <c r="E66" s="1134">
        <v>0.26312167692307692</v>
      </c>
    </row>
    <row r="67" spans="1:5" ht="20.100000000000001" customHeight="1">
      <c r="A67" s="730" t="s">
        <v>288</v>
      </c>
      <c r="B67" s="793">
        <v>76000000</v>
      </c>
      <c r="C67" s="912">
        <v>22912259.100000005</v>
      </c>
      <c r="D67" s="791"/>
      <c r="E67" s="1134">
        <v>0.30147709342105272</v>
      </c>
    </row>
    <row r="68" spans="1:5" ht="20.100000000000001" customHeight="1">
      <c r="A68" s="730" t="s">
        <v>289</v>
      </c>
      <c r="B68" s="793">
        <v>1690000</v>
      </c>
      <c r="C68" s="912">
        <v>2003758.48</v>
      </c>
      <c r="D68" s="892"/>
      <c r="E68" s="1134">
        <v>1.1856559053254438</v>
      </c>
    </row>
    <row r="69" spans="1:5" ht="19.5" customHeight="1">
      <c r="A69" s="730" t="s">
        <v>290</v>
      </c>
      <c r="B69" s="793">
        <v>0</v>
      </c>
      <c r="C69" s="912">
        <v>4727.13</v>
      </c>
      <c r="D69" s="791"/>
      <c r="E69" s="1134">
        <v>0</v>
      </c>
    </row>
    <row r="70" spans="1:5" ht="20.100000000000001" customHeight="1">
      <c r="A70" s="730" t="s">
        <v>291</v>
      </c>
      <c r="B70" s="793">
        <v>65552000</v>
      </c>
      <c r="C70" s="912">
        <v>16088187.060000002</v>
      </c>
      <c r="D70" s="791"/>
      <c r="E70" s="1134">
        <v>0.24542633420795709</v>
      </c>
    </row>
    <row r="71" spans="1:5" ht="20.100000000000001" customHeight="1">
      <c r="A71" s="730" t="s">
        <v>292</v>
      </c>
      <c r="B71" s="793">
        <v>10847000</v>
      </c>
      <c r="C71" s="912">
        <v>2657262.2799999998</v>
      </c>
      <c r="D71" s="791"/>
      <c r="E71" s="1134">
        <v>0.24497670139208996</v>
      </c>
    </row>
    <row r="72" spans="1:5" ht="20.100000000000001" customHeight="1">
      <c r="A72" s="730" t="s">
        <v>293</v>
      </c>
      <c r="B72" s="793">
        <v>28000</v>
      </c>
      <c r="C72" s="912">
        <v>27528.640000000003</v>
      </c>
      <c r="D72" s="791"/>
      <c r="E72" s="1134">
        <v>0.98316571428571442</v>
      </c>
    </row>
    <row r="73" spans="1:5" ht="20.100000000000001" customHeight="1">
      <c r="A73" s="730" t="s">
        <v>294</v>
      </c>
      <c r="B73" s="793">
        <v>0</v>
      </c>
      <c r="C73" s="912">
        <v>1700.71</v>
      </c>
      <c r="D73" s="791"/>
      <c r="E73" s="1134">
        <v>0</v>
      </c>
    </row>
    <row r="74" spans="1:5" ht="20.100000000000001" customHeight="1">
      <c r="A74" s="730" t="s">
        <v>295</v>
      </c>
      <c r="B74" s="793">
        <v>350000</v>
      </c>
      <c r="C74" s="912">
        <v>94259.05</v>
      </c>
      <c r="D74" s="791"/>
      <c r="E74" s="1134">
        <v>0.26931157142857143</v>
      </c>
    </row>
    <row r="75" spans="1:5" ht="20.100000000000001" customHeight="1">
      <c r="A75" s="730" t="s">
        <v>296</v>
      </c>
      <c r="B75" s="793">
        <v>880000</v>
      </c>
      <c r="C75" s="912">
        <v>145365.50999999998</v>
      </c>
      <c r="D75" s="791"/>
      <c r="E75" s="1134">
        <v>0.16518807954545453</v>
      </c>
    </row>
    <row r="76" spans="1:5" ht="20.100000000000001" customHeight="1">
      <c r="A76" s="730" t="s">
        <v>297</v>
      </c>
      <c r="B76" s="793">
        <v>3528000</v>
      </c>
      <c r="C76" s="912">
        <v>1033686.3300000002</v>
      </c>
      <c r="D76" s="791"/>
      <c r="E76" s="1134">
        <v>0.29299499149659869</v>
      </c>
    </row>
    <row r="77" spans="1:5" ht="20.100000000000001" customHeight="1">
      <c r="A77" s="730" t="s">
        <v>298</v>
      </c>
      <c r="B77" s="793">
        <v>1000</v>
      </c>
      <c r="C77" s="912">
        <v>17279.589999999997</v>
      </c>
      <c r="D77" s="791"/>
      <c r="E77" s="1134" t="s">
        <v>755</v>
      </c>
    </row>
    <row r="78" spans="1:5" ht="20.100000000000001" customHeight="1">
      <c r="A78" s="730" t="s">
        <v>299</v>
      </c>
      <c r="B78" s="793">
        <v>99511000</v>
      </c>
      <c r="C78" s="912">
        <v>131349256.60999998</v>
      </c>
      <c r="D78" s="791"/>
      <c r="E78" s="1134">
        <v>1.319947107455457</v>
      </c>
    </row>
    <row r="79" spans="1:5" ht="20.100000000000001" customHeight="1">
      <c r="A79" s="730" t="s">
        <v>347</v>
      </c>
      <c r="B79" s="793">
        <v>5810000</v>
      </c>
      <c r="C79" s="912">
        <v>3519340.71</v>
      </c>
      <c r="D79" s="791"/>
      <c r="E79" s="1134">
        <v>0.60573850430292597</v>
      </c>
    </row>
    <row r="80" spans="1:5" ht="20.100000000000001" customHeight="1">
      <c r="A80" s="730" t="s">
        <v>300</v>
      </c>
      <c r="B80" s="793">
        <v>597000</v>
      </c>
      <c r="C80" s="912">
        <v>334324.40000000002</v>
      </c>
      <c r="D80" s="791"/>
      <c r="E80" s="1134">
        <v>0.56000737018425462</v>
      </c>
    </row>
    <row r="81" spans="1:5" ht="20.100000000000001" customHeight="1">
      <c r="A81" s="730" t="s">
        <v>301</v>
      </c>
      <c r="B81" s="793">
        <v>2676651000</v>
      </c>
      <c r="C81" s="912">
        <v>14630446.429999998</v>
      </c>
      <c r="D81" s="791"/>
      <c r="E81" s="1134">
        <v>5.4659522029580987E-3</v>
      </c>
    </row>
    <row r="82" spans="1:5" ht="20.100000000000001" customHeight="1">
      <c r="A82" s="730" t="s">
        <v>302</v>
      </c>
      <c r="B82" s="793">
        <v>406405145000</v>
      </c>
      <c r="C82" s="912">
        <v>88716559184.569962</v>
      </c>
      <c r="D82" s="791"/>
      <c r="E82" s="1134">
        <v>0.21829585642812166</v>
      </c>
    </row>
    <row r="83" spans="1:5" ht="20.100000000000001" customHeight="1">
      <c r="A83" s="730" t="s">
        <v>303</v>
      </c>
      <c r="B83" s="793">
        <v>1546165000</v>
      </c>
      <c r="C83" s="912">
        <v>2285360638.04</v>
      </c>
      <c r="D83" s="791"/>
      <c r="E83" s="1134">
        <v>1.4780832822111483</v>
      </c>
    </row>
    <row r="84" spans="1:5" ht="20.100000000000001" customHeight="1">
      <c r="A84" s="730" t="s">
        <v>304</v>
      </c>
      <c r="B84" s="793">
        <v>2310000</v>
      </c>
      <c r="C84" s="912">
        <v>1040088.38</v>
      </c>
      <c r="D84" s="791"/>
      <c r="E84" s="1134">
        <v>0.45025470995670996</v>
      </c>
    </row>
    <row r="85" spans="1:5" ht="19.5" customHeight="1">
      <c r="A85" s="730" t="s">
        <v>305</v>
      </c>
      <c r="B85" s="793">
        <v>2938412000</v>
      </c>
      <c r="C85" s="912">
        <v>745301133.43000007</v>
      </c>
      <c r="D85" s="791"/>
      <c r="E85" s="1134">
        <v>0.25364078741510721</v>
      </c>
    </row>
    <row r="86" spans="1:5" ht="20.100000000000001" customHeight="1">
      <c r="A86" s="730" t="s">
        <v>307</v>
      </c>
      <c r="B86" s="793">
        <v>2575900000</v>
      </c>
      <c r="C86" s="912">
        <v>558974930.22000158</v>
      </c>
      <c r="D86" s="791"/>
      <c r="E86" s="1134">
        <v>0.21700179751543211</v>
      </c>
    </row>
    <row r="87" spans="1:5" ht="20.100000000000001" customHeight="1">
      <c r="A87" s="730" t="s">
        <v>308</v>
      </c>
      <c r="B87" s="793">
        <v>0</v>
      </c>
      <c r="C87" s="912">
        <v>61555.95</v>
      </c>
      <c r="D87" s="791"/>
      <c r="E87" s="1134">
        <v>0</v>
      </c>
    </row>
    <row r="88" spans="1:5" ht="20.100000000000001" customHeight="1">
      <c r="A88" s="730" t="s">
        <v>309</v>
      </c>
      <c r="B88" s="793">
        <v>10307000</v>
      </c>
      <c r="C88" s="912">
        <v>3453639.62</v>
      </c>
      <c r="D88" s="791"/>
      <c r="E88" s="1134">
        <v>0.33507709517803436</v>
      </c>
    </row>
    <row r="89" spans="1:5" ht="6" customHeight="1">
      <c r="A89" s="733"/>
      <c r="B89" s="904"/>
      <c r="C89" s="914"/>
      <c r="D89" s="651"/>
      <c r="E89" s="734"/>
    </row>
    <row r="90" spans="1:5" ht="18">
      <c r="A90" s="663" t="s">
        <v>722</v>
      </c>
      <c r="C90" s="91"/>
      <c r="D90" s="91"/>
    </row>
    <row r="91" spans="1:5">
      <c r="A91" s="663"/>
    </row>
    <row r="92" spans="1:5">
      <c r="A92" s="893"/>
      <c r="C92" s="279"/>
      <c r="D92" s="279"/>
      <c r="E92" s="279"/>
    </row>
    <row r="93" spans="1:5">
      <c r="C93" s="277"/>
      <c r="D93" s="277"/>
      <c r="E93" s="278"/>
    </row>
    <row r="94" spans="1:5">
      <c r="C94" s="279"/>
      <c r="D94" s="279"/>
      <c r="E94" s="279"/>
    </row>
    <row r="191" spans="3:3">
      <c r="C191" s="76" t="s">
        <v>124</v>
      </c>
    </row>
  </sheetData>
  <mergeCells count="3">
    <mergeCell ref="A2:E2"/>
    <mergeCell ref="C5:D7"/>
    <mergeCell ref="C8:D8"/>
  </mergeCells>
  <printOptions horizontalCentered="1"/>
  <pageMargins left="0.70866141732283472" right="0.70866141732283472" top="0.70866141732283472" bottom="0" header="0.43307086614173229" footer="0.19685039370078741"/>
  <pageSetup paperSize="9" scale="73" firstPageNumber="13" fitToHeight="0" orientation="landscape" useFirstPageNumber="1" r:id="rId1"/>
  <headerFooter alignWithMargins="0">
    <oddHeader>&amp;C&amp;12 - &amp;P -</oddHeader>
  </headerFooter>
  <rowBreaks count="2" manualBreakCount="2">
    <brk id="36" max="4" man="1"/>
    <brk id="65" max="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4" transitionEvaluation="1"/>
  <dimension ref="A1:F31"/>
  <sheetViews>
    <sheetView showGridLines="0" topLeftCell="A4" zoomScale="90" zoomScaleNormal="90" zoomScaleSheetLayoutView="85" workbookViewId="0">
      <selection activeCell="I18" sqref="I18"/>
    </sheetView>
  </sheetViews>
  <sheetFormatPr defaultColWidth="16.28515625" defaultRowHeight="15"/>
  <cols>
    <col min="1" max="1" width="52" style="93" customWidth="1"/>
    <col min="2" max="4" width="26.5703125" style="93" customWidth="1"/>
    <col min="5" max="5" width="19.7109375" style="93" customWidth="1"/>
    <col min="6" max="6" width="44.5703125" style="93" customWidth="1"/>
    <col min="7" max="16384" width="16.28515625" style="93"/>
  </cols>
  <sheetData>
    <row r="1" spans="1:6" ht="15" customHeight="1">
      <c r="A1" s="92" t="s">
        <v>310</v>
      </c>
    </row>
    <row r="2" spans="1:6" ht="15.75">
      <c r="A2" s="94" t="s">
        <v>311</v>
      </c>
      <c r="B2" s="95"/>
      <c r="C2" s="95"/>
      <c r="D2" s="95"/>
    </row>
    <row r="3" spans="1:6" ht="15.75">
      <c r="A3" s="94"/>
      <c r="B3" s="95"/>
      <c r="C3" s="95"/>
      <c r="D3" s="95"/>
    </row>
    <row r="4" spans="1:6" ht="15.75" customHeight="1">
      <c r="A4" s="94"/>
      <c r="B4" s="95"/>
      <c r="C4" s="95"/>
      <c r="D4" s="97" t="s">
        <v>2</v>
      </c>
    </row>
    <row r="5" spans="1:6" ht="15.95" customHeight="1">
      <c r="A5" s="98"/>
      <c r="B5" s="99" t="s">
        <v>227</v>
      </c>
      <c r="C5" s="100"/>
      <c r="D5" s="315"/>
    </row>
    <row r="6" spans="1:6" ht="15.95" customHeight="1">
      <c r="A6" s="101" t="s">
        <v>3</v>
      </c>
      <c r="B6" s="102" t="s">
        <v>228</v>
      </c>
      <c r="C6" s="103" t="s">
        <v>229</v>
      </c>
      <c r="D6" s="316" t="s">
        <v>230</v>
      </c>
    </row>
    <row r="7" spans="1:6" ht="15.95" customHeight="1">
      <c r="A7" s="104"/>
      <c r="B7" s="105" t="s">
        <v>747</v>
      </c>
      <c r="C7" s="106"/>
      <c r="D7" s="317" t="s">
        <v>232</v>
      </c>
      <c r="E7" s="327"/>
    </row>
    <row r="8" spans="1:6" s="111" customFormat="1" ht="13.5" customHeight="1">
      <c r="A8" s="107">
        <v>1</v>
      </c>
      <c r="B8" s="108">
        <v>2</v>
      </c>
      <c r="C8" s="109">
        <v>3</v>
      </c>
      <c r="D8" s="314">
        <v>4</v>
      </c>
      <c r="E8" s="328"/>
    </row>
    <row r="9" spans="1:6" ht="19.5" customHeight="1">
      <c r="A9" s="112" t="s">
        <v>312</v>
      </c>
      <c r="B9" s="794">
        <v>2575900000</v>
      </c>
      <c r="C9" s="795">
        <v>558974930.22000015</v>
      </c>
      <c r="D9" s="735">
        <v>0.21700179751543155</v>
      </c>
      <c r="E9" s="110"/>
      <c r="F9" s="96"/>
    </row>
    <row r="10" spans="1:6" ht="22.5" customHeight="1">
      <c r="A10" s="113" t="s">
        <v>313</v>
      </c>
      <c r="B10" s="796">
        <v>196069000</v>
      </c>
      <c r="C10" s="797">
        <v>42297314.830000006</v>
      </c>
      <c r="D10" s="712">
        <v>0.21572668208640838</v>
      </c>
      <c r="E10" s="110"/>
      <c r="F10" s="114"/>
    </row>
    <row r="11" spans="1:6" ht="24" customHeight="1">
      <c r="A11" s="113" t="s">
        <v>314</v>
      </c>
      <c r="B11" s="796">
        <v>101341000</v>
      </c>
      <c r="C11" s="797">
        <v>26863025.59</v>
      </c>
      <c r="D11" s="712">
        <v>0.2650755922084842</v>
      </c>
      <c r="E11" s="110"/>
      <c r="F11" s="115"/>
    </row>
    <row r="12" spans="1:6" ht="24" customHeight="1">
      <c r="A12" s="113" t="s">
        <v>315</v>
      </c>
      <c r="B12" s="796">
        <v>95309000</v>
      </c>
      <c r="C12" s="797">
        <v>25686079.270000003</v>
      </c>
      <c r="D12" s="712">
        <v>0.26950318721212063</v>
      </c>
      <c r="E12" s="110"/>
      <c r="F12" s="115"/>
    </row>
    <row r="13" spans="1:6" ht="24" customHeight="1">
      <c r="A13" s="113" t="s">
        <v>316</v>
      </c>
      <c r="B13" s="796">
        <v>51567000</v>
      </c>
      <c r="C13" s="797">
        <v>13547614.510000002</v>
      </c>
      <c r="D13" s="712">
        <v>0.26271868656311209</v>
      </c>
      <c r="E13" s="110"/>
      <c r="F13" s="115"/>
    </row>
    <row r="14" spans="1:6" ht="24" customHeight="1">
      <c r="A14" s="113" t="s">
        <v>317</v>
      </c>
      <c r="B14" s="796">
        <v>155853000</v>
      </c>
      <c r="C14" s="797">
        <v>33648912.330000013</v>
      </c>
      <c r="D14" s="712">
        <v>0.21590160170160352</v>
      </c>
      <c r="E14" s="110"/>
      <c r="F14" s="115"/>
    </row>
    <row r="15" spans="1:6" ht="24" customHeight="1">
      <c r="A15" s="113" t="s">
        <v>318</v>
      </c>
      <c r="B15" s="796">
        <v>189843000</v>
      </c>
      <c r="C15" s="797">
        <v>42374548.139999993</v>
      </c>
      <c r="D15" s="712">
        <v>0.22320837818618539</v>
      </c>
      <c r="E15" s="110"/>
      <c r="F15" s="115"/>
    </row>
    <row r="16" spans="1:6" ht="24" customHeight="1">
      <c r="A16" s="113" t="s">
        <v>319</v>
      </c>
      <c r="B16" s="796">
        <v>578855000</v>
      </c>
      <c r="C16" s="797">
        <v>104556497.99000002</v>
      </c>
      <c r="D16" s="712">
        <v>0.18062640555925064</v>
      </c>
      <c r="E16" s="110"/>
      <c r="F16" s="116"/>
    </row>
    <row r="17" spans="1:6" ht="24" customHeight="1">
      <c r="A17" s="113" t="s">
        <v>320</v>
      </c>
      <c r="B17" s="796">
        <v>46168000</v>
      </c>
      <c r="C17" s="797">
        <v>10330129.160000002</v>
      </c>
      <c r="D17" s="712">
        <v>0.22375084820655003</v>
      </c>
      <c r="E17" s="110"/>
      <c r="F17" s="115"/>
    </row>
    <row r="18" spans="1:6" ht="24" customHeight="1">
      <c r="A18" s="113" t="s">
        <v>321</v>
      </c>
      <c r="B18" s="796">
        <v>81505000</v>
      </c>
      <c r="C18" s="797">
        <v>20184977.240000006</v>
      </c>
      <c r="D18" s="712">
        <v>0.24765323894239624</v>
      </c>
      <c r="E18" s="110"/>
      <c r="F18" s="116"/>
    </row>
    <row r="19" spans="1:6" ht="24" customHeight="1">
      <c r="A19" s="113" t="s">
        <v>322</v>
      </c>
      <c r="B19" s="796">
        <v>63474000</v>
      </c>
      <c r="C19" s="797">
        <v>17468111.359999999</v>
      </c>
      <c r="D19" s="712">
        <v>0.27520104861833189</v>
      </c>
      <c r="E19" s="110"/>
      <c r="F19" s="115" t="s">
        <v>4</v>
      </c>
    </row>
    <row r="20" spans="1:6" ht="24" customHeight="1">
      <c r="A20" s="113" t="s">
        <v>323</v>
      </c>
      <c r="B20" s="796">
        <v>176016000</v>
      </c>
      <c r="C20" s="797">
        <v>36744792.640000015</v>
      </c>
      <c r="D20" s="712">
        <v>0.20875825288610136</v>
      </c>
      <c r="E20" s="110"/>
      <c r="F20" s="115"/>
    </row>
    <row r="21" spans="1:6" ht="24" customHeight="1">
      <c r="A21" s="113" t="s">
        <v>324</v>
      </c>
      <c r="B21" s="796">
        <v>309911000</v>
      </c>
      <c r="C21" s="797">
        <v>63105346.890000001</v>
      </c>
      <c r="D21" s="712">
        <v>0.20362409494984043</v>
      </c>
      <c r="E21" s="110"/>
      <c r="F21" s="115"/>
    </row>
    <row r="22" spans="1:6" ht="24" customHeight="1">
      <c r="A22" s="113" t="s">
        <v>325</v>
      </c>
      <c r="B22" s="796">
        <v>63249000</v>
      </c>
      <c r="C22" s="797">
        <v>14260328.200000001</v>
      </c>
      <c r="D22" s="712">
        <v>0.22546329902449053</v>
      </c>
      <c r="E22" s="110"/>
      <c r="F22" s="115"/>
    </row>
    <row r="23" spans="1:6" ht="24" customHeight="1">
      <c r="A23" s="113" t="s">
        <v>326</v>
      </c>
      <c r="B23" s="796">
        <v>80757000</v>
      </c>
      <c r="C23" s="797">
        <v>18346892.050000023</v>
      </c>
      <c r="D23" s="712">
        <v>0.22718639932142135</v>
      </c>
      <c r="E23" s="110"/>
      <c r="F23" s="115"/>
    </row>
    <row r="24" spans="1:6" ht="24" customHeight="1">
      <c r="A24" s="113" t="s">
        <v>327</v>
      </c>
      <c r="B24" s="796">
        <v>278599000</v>
      </c>
      <c r="C24" s="797">
        <v>61374779.870000042</v>
      </c>
      <c r="D24" s="712">
        <v>0.22029791876496341</v>
      </c>
      <c r="E24" s="110"/>
      <c r="F24" s="115"/>
    </row>
    <row r="25" spans="1:6" ht="24" customHeight="1">
      <c r="A25" s="117" t="s">
        <v>328</v>
      </c>
      <c r="B25" s="798">
        <v>107384000</v>
      </c>
      <c r="C25" s="799">
        <v>28185580.150000017</v>
      </c>
      <c r="D25" s="713">
        <v>0.26247467173880668</v>
      </c>
      <c r="E25" s="110"/>
      <c r="F25" s="115"/>
    </row>
    <row r="26" spans="1:6" ht="23.25" customHeight="1">
      <c r="A26" s="663"/>
    </row>
    <row r="31" spans="1:6">
      <c r="D31" s="93" t="s">
        <v>4</v>
      </c>
    </row>
  </sheetData>
  <phoneticPr fontId="52" type="noConversion"/>
  <conditionalFormatting sqref="E9:E25">
    <cfRule type="cellIs" dxfId="3" priority="1" operator="equal">
      <formula>#REF!</formula>
    </cfRule>
  </conditionalFormatting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16" orientation="landscape" useFirstPageNumber="1" r:id="rId1"/>
  <headerFooter alignWithMargins="0">
    <oddHeader>&amp;C&amp;12 - &amp;P 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showZeros="0" topLeftCell="D1" zoomScale="90" zoomScaleNormal="90" zoomScaleSheetLayoutView="70" workbookViewId="0">
      <selection activeCell="W21" sqref="W21"/>
    </sheetView>
  </sheetViews>
  <sheetFormatPr defaultColWidth="7.85546875" defaultRowHeight="15"/>
  <cols>
    <col min="1" max="1" width="6.7109375" style="595" hidden="1" customWidth="1"/>
    <col min="2" max="2" width="2.28515625" style="595" customWidth="1"/>
    <col min="3" max="3" width="4.5703125" style="595" customWidth="1"/>
    <col min="4" max="4" width="66.28515625" style="595" customWidth="1"/>
    <col min="5" max="5" width="16" style="597" customWidth="1"/>
    <col min="6" max="6" width="19.140625" style="595" bestFit="1" customWidth="1"/>
    <col min="7" max="7" width="16" style="595" customWidth="1"/>
    <col min="8" max="8" width="16.42578125" style="595" customWidth="1"/>
    <col min="9" max="9" width="16" style="595" customWidth="1"/>
    <col min="10" max="10" width="11.5703125" style="595" bestFit="1" customWidth="1"/>
    <col min="11" max="12" width="9.28515625" style="595" customWidth="1"/>
    <col min="13" max="13" width="7.85546875" style="595" customWidth="1"/>
    <col min="14" max="14" width="7.85546875" style="595"/>
    <col min="15" max="15" width="16.28515625" style="595" bestFit="1" customWidth="1"/>
    <col min="16" max="16" width="16.42578125" style="595" customWidth="1"/>
    <col min="17" max="18" width="7.85546875" style="595"/>
    <col min="19" max="19" width="16" style="595" customWidth="1"/>
    <col min="20" max="16384" width="7.85546875" style="595"/>
  </cols>
  <sheetData>
    <row r="1" spans="1:19" ht="19.5" customHeight="1">
      <c r="B1" s="596" t="s">
        <v>645</v>
      </c>
      <c r="C1" s="596"/>
      <c r="D1" s="596"/>
      <c r="I1" s="598"/>
    </row>
    <row r="2" spans="1:19" ht="15.75" customHeight="1">
      <c r="B2" s="1558" t="s">
        <v>646</v>
      </c>
      <c r="C2" s="1558"/>
      <c r="D2" s="1558"/>
      <c r="E2" s="1558"/>
      <c r="F2" s="1558"/>
      <c r="G2" s="1558"/>
      <c r="H2" s="1558"/>
      <c r="I2" s="1558"/>
      <c r="J2" s="1558"/>
      <c r="K2" s="1558"/>
      <c r="L2" s="1558"/>
    </row>
    <row r="3" spans="1:19" ht="15" customHeight="1"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</row>
    <row r="4" spans="1:19" ht="15" customHeight="1">
      <c r="B4" s="720"/>
      <c r="C4" s="720"/>
      <c r="D4" s="720"/>
      <c r="E4" s="720"/>
      <c r="F4" s="720"/>
      <c r="G4" s="720"/>
      <c r="H4" s="720"/>
      <c r="I4" s="720"/>
      <c r="J4" s="720"/>
      <c r="K4" s="720"/>
      <c r="L4" s="720"/>
    </row>
    <row r="5" spans="1:19" ht="15.75">
      <c r="B5" s="599"/>
      <c r="C5" s="600"/>
      <c r="D5" s="601"/>
      <c r="E5" s="99" t="s">
        <v>227</v>
      </c>
      <c r="F5" s="930" t="s">
        <v>517</v>
      </c>
      <c r="G5" s="602" t="s">
        <v>229</v>
      </c>
      <c r="H5" s="603"/>
      <c r="I5" s="603"/>
      <c r="J5" s="603" t="s">
        <v>433</v>
      </c>
      <c r="K5" s="603"/>
      <c r="L5" s="604"/>
    </row>
    <row r="6" spans="1:19" ht="15.75">
      <c r="B6" s="605" t="s">
        <v>3</v>
      </c>
      <c r="C6" s="606"/>
      <c r="D6" s="607"/>
      <c r="E6" s="102" t="s">
        <v>228</v>
      </c>
      <c r="F6" s="931" t="s">
        <v>520</v>
      </c>
      <c r="G6" s="609"/>
      <c r="H6" s="609"/>
      <c r="I6" s="609"/>
      <c r="J6" s="609"/>
      <c r="K6" s="786"/>
      <c r="L6" s="786"/>
    </row>
    <row r="7" spans="1:19" ht="15.75">
      <c r="B7" s="610"/>
      <c r="C7" s="597"/>
      <c r="D7" s="611"/>
      <c r="E7" s="105" t="s">
        <v>747</v>
      </c>
      <c r="F7" s="608"/>
      <c r="G7" s="612" t="s">
        <v>434</v>
      </c>
      <c r="H7" s="613" t="s">
        <v>535</v>
      </c>
      <c r="I7" s="613" t="s">
        <v>436</v>
      </c>
      <c r="J7" s="1105" t="s">
        <v>437</v>
      </c>
      <c r="K7" s="1106" t="s">
        <v>438</v>
      </c>
      <c r="L7" s="1106" t="s">
        <v>741</v>
      </c>
    </row>
    <row r="8" spans="1:19" s="614" customFormat="1" ht="15" customHeight="1">
      <c r="B8" s="615"/>
      <c r="C8" s="616"/>
      <c r="D8" s="617"/>
      <c r="E8" s="1559" t="s">
        <v>647</v>
      </c>
      <c r="F8" s="1560"/>
      <c r="G8" s="1560"/>
      <c r="H8" s="1560"/>
      <c r="I8" s="1561"/>
      <c r="J8" s="787"/>
      <c r="K8" s="787"/>
      <c r="L8" s="787"/>
      <c r="M8" s="595"/>
    </row>
    <row r="9" spans="1:19" s="614" customFormat="1" ht="9.9499999999999993" customHeight="1">
      <c r="B9" s="1562">
        <v>1</v>
      </c>
      <c r="C9" s="1563"/>
      <c r="D9" s="1563"/>
      <c r="E9" s="618">
        <v>2</v>
      </c>
      <c r="F9" s="619">
        <v>3</v>
      </c>
      <c r="G9" s="619">
        <v>4</v>
      </c>
      <c r="H9" s="620">
        <v>5</v>
      </c>
      <c r="I9" s="620">
        <v>6</v>
      </c>
      <c r="J9" s="714">
        <v>7</v>
      </c>
      <c r="K9" s="896">
        <v>8</v>
      </c>
      <c r="L9" s="714">
        <v>9</v>
      </c>
    </row>
    <row r="10" spans="1:19" ht="21.75" customHeight="1">
      <c r="A10" s="621" t="s">
        <v>648</v>
      </c>
      <c r="B10" s="622" t="s">
        <v>649</v>
      </c>
      <c r="C10" s="623"/>
      <c r="D10" s="624"/>
      <c r="E10" s="1133">
        <v>435340000000</v>
      </c>
      <c r="F10" s="652"/>
      <c r="G10" s="929">
        <v>36844986274.309998</v>
      </c>
      <c r="H10" s="1133">
        <v>73245088550.819931</v>
      </c>
      <c r="I10" s="1133">
        <v>105552645769.01984</v>
      </c>
      <c r="J10" s="894">
        <v>8.4634966403983089E-2</v>
      </c>
      <c r="K10" s="657">
        <v>0.16824800971842682</v>
      </c>
      <c r="L10" s="657">
        <v>0.24246025122667303</v>
      </c>
      <c r="S10" s="673"/>
    </row>
    <row r="11" spans="1:19" ht="15.75">
      <c r="A11" s="621"/>
      <c r="B11" s="626" t="s">
        <v>537</v>
      </c>
      <c r="C11" s="627"/>
      <c r="D11" s="624"/>
      <c r="E11" s="1081"/>
      <c r="F11" s="653"/>
      <c r="G11" s="675"/>
      <c r="H11" s="1081"/>
      <c r="I11" s="1081"/>
      <c r="J11" s="895"/>
      <c r="K11" s="625"/>
      <c r="L11" s="1076"/>
      <c r="S11" s="673"/>
    </row>
    <row r="12" spans="1:19" ht="21.75" customHeight="1">
      <c r="A12" s="621" t="s">
        <v>650</v>
      </c>
      <c r="B12" s="628" t="s">
        <v>623</v>
      </c>
      <c r="C12" s="629" t="s">
        <v>651</v>
      </c>
      <c r="D12" s="630"/>
      <c r="E12" s="1081">
        <v>235893971000</v>
      </c>
      <c r="F12" s="653"/>
      <c r="G12" s="675">
        <v>21501511481.480003</v>
      </c>
      <c r="H12" s="1081">
        <v>43030328352.849945</v>
      </c>
      <c r="I12" s="1081">
        <v>61934671549.809975</v>
      </c>
      <c r="J12" s="895">
        <v>9.1149050526094219E-2</v>
      </c>
      <c r="K12" s="625">
        <v>0.18241385386169937</v>
      </c>
      <c r="L12" s="1076">
        <v>0.26255300755359268</v>
      </c>
      <c r="P12" s="673"/>
      <c r="S12" s="673"/>
    </row>
    <row r="13" spans="1:19" ht="12" customHeight="1">
      <c r="A13" s="621"/>
      <c r="B13" s="631"/>
      <c r="C13" s="632" t="s">
        <v>565</v>
      </c>
      <c r="D13" s="633"/>
      <c r="E13" s="1080"/>
      <c r="F13" s="654"/>
      <c r="G13" s="674"/>
      <c r="H13" s="1080"/>
      <c r="I13" s="1080"/>
      <c r="J13" s="1128"/>
      <c r="K13" s="1076"/>
      <c r="L13" s="1076" t="e">
        <v>#DIV/0!</v>
      </c>
      <c r="S13" s="673"/>
    </row>
    <row r="14" spans="1:19" ht="15.95" customHeight="1">
      <c r="A14" s="621" t="s">
        <v>652</v>
      </c>
      <c r="B14" s="631"/>
      <c r="C14" s="634" t="s">
        <v>653</v>
      </c>
      <c r="D14" s="633" t="s">
        <v>654</v>
      </c>
      <c r="E14" s="1080">
        <v>66697426000</v>
      </c>
      <c r="F14" s="654"/>
      <c r="G14" s="674">
        <v>8936489137</v>
      </c>
      <c r="H14" s="1080">
        <v>17872978274</v>
      </c>
      <c r="I14" s="1080">
        <v>22998941907</v>
      </c>
      <c r="J14" s="1128">
        <v>0.13398551747709125</v>
      </c>
      <c r="K14" s="1077">
        <v>0.26797103495418251</v>
      </c>
      <c r="L14" s="1077">
        <v>0.34482502978450774</v>
      </c>
      <c r="S14" s="673"/>
    </row>
    <row r="15" spans="1:19" ht="15.95" customHeight="1">
      <c r="A15" s="621" t="s">
        <v>655</v>
      </c>
      <c r="B15" s="631"/>
      <c r="C15" s="634" t="s">
        <v>656</v>
      </c>
      <c r="D15" s="633" t="s">
        <v>657</v>
      </c>
      <c r="E15" s="1080">
        <v>52612361000</v>
      </c>
      <c r="F15" s="654"/>
      <c r="G15" s="674">
        <v>4663105146.3999996</v>
      </c>
      <c r="H15" s="1080">
        <v>8681512133.6100006</v>
      </c>
      <c r="I15" s="1080">
        <v>12877294007.349998</v>
      </c>
      <c r="J15" s="1128">
        <v>8.8631360725286587E-2</v>
      </c>
      <c r="K15" s="1077">
        <v>0.16500898208331691</v>
      </c>
      <c r="L15" s="1077">
        <v>0.24475795730493827</v>
      </c>
      <c r="P15" s="673"/>
      <c r="S15" s="673"/>
    </row>
    <row r="16" spans="1:19" ht="12" customHeight="1">
      <c r="A16" s="621"/>
      <c r="B16" s="631"/>
      <c r="C16" s="634"/>
      <c r="D16" s="633" t="s">
        <v>565</v>
      </c>
      <c r="E16" s="1080"/>
      <c r="F16" s="654"/>
      <c r="G16" s="674"/>
      <c r="H16" s="1080"/>
      <c r="I16" s="1080"/>
      <c r="J16" s="1128" t="e">
        <v>#DIV/0!</v>
      </c>
      <c r="K16" s="1077" t="e">
        <v>#DIV/0!</v>
      </c>
      <c r="L16" s="1077" t="e">
        <v>#DIV/0!</v>
      </c>
      <c r="S16" s="673"/>
    </row>
    <row r="17" spans="1:19" ht="15.95" customHeight="1">
      <c r="A17" s="621" t="s">
        <v>658</v>
      </c>
      <c r="B17" s="635"/>
      <c r="C17" s="634"/>
      <c r="D17" s="633" t="s">
        <v>659</v>
      </c>
      <c r="E17" s="1080">
        <v>33522023000</v>
      </c>
      <c r="F17" s="654"/>
      <c r="G17" s="674">
        <v>3039351135.75</v>
      </c>
      <c r="H17" s="1080">
        <v>5653579408.0600004</v>
      </c>
      <c r="I17" s="1080">
        <v>8105629277.5299997</v>
      </c>
      <c r="J17" s="1128">
        <v>9.0667294624492079E-2</v>
      </c>
      <c r="K17" s="1077">
        <v>0.16865269163677862</v>
      </c>
      <c r="L17" s="1077">
        <v>0.24180012278883048</v>
      </c>
      <c r="S17" s="673"/>
    </row>
    <row r="18" spans="1:19" ht="15.95" customHeight="1">
      <c r="A18" s="621" t="s">
        <v>660</v>
      </c>
      <c r="B18" s="631"/>
      <c r="C18" s="634"/>
      <c r="D18" s="636" t="s">
        <v>661</v>
      </c>
      <c r="E18" s="1080">
        <v>17627638000</v>
      </c>
      <c r="F18" s="654"/>
      <c r="G18" s="674">
        <v>1512670677.6500001</v>
      </c>
      <c r="H18" s="1080">
        <v>2805766059.5500002</v>
      </c>
      <c r="I18" s="1080">
        <v>4438415063.8199997</v>
      </c>
      <c r="J18" s="1128">
        <v>8.5812442804305375E-2</v>
      </c>
      <c r="K18" s="1077">
        <v>0.15916857718260383</v>
      </c>
      <c r="L18" s="1077">
        <v>0.25178728221103697</v>
      </c>
      <c r="S18" s="673"/>
    </row>
    <row r="19" spans="1:19" ht="45">
      <c r="A19" s="637" t="s">
        <v>662</v>
      </c>
      <c r="B19" s="631"/>
      <c r="C19" s="638" t="s">
        <v>663</v>
      </c>
      <c r="D19" s="639" t="s">
        <v>664</v>
      </c>
      <c r="E19" s="1080">
        <v>58931034000</v>
      </c>
      <c r="F19" s="654"/>
      <c r="G19" s="674">
        <v>5169972369.5300007</v>
      </c>
      <c r="H19" s="1080">
        <v>10354156547</v>
      </c>
      <c r="I19" s="1080">
        <v>15559786673.960003</v>
      </c>
      <c r="J19" s="1128">
        <v>8.7729198329185951E-2</v>
      </c>
      <c r="K19" s="1077">
        <v>0.1756995566546482</v>
      </c>
      <c r="L19" s="1077">
        <v>0.26403383103646211</v>
      </c>
      <c r="S19" s="673"/>
    </row>
    <row r="20" spans="1:19" ht="30">
      <c r="A20" s="637" t="s">
        <v>665</v>
      </c>
      <c r="B20" s="631"/>
      <c r="C20" s="638" t="s">
        <v>666</v>
      </c>
      <c r="D20" s="639" t="s">
        <v>667</v>
      </c>
      <c r="E20" s="1080">
        <v>3184860000</v>
      </c>
      <c r="F20" s="654"/>
      <c r="G20" s="674">
        <v>251747666.15000001</v>
      </c>
      <c r="H20" s="1080">
        <v>543679669.25</v>
      </c>
      <c r="I20" s="1080">
        <v>861069328.26999986</v>
      </c>
      <c r="J20" s="1128">
        <v>7.9045127933409953E-2</v>
      </c>
      <c r="K20" s="1077">
        <v>0.17070755676858637</v>
      </c>
      <c r="L20" s="1077">
        <v>0.2703633215494558</v>
      </c>
      <c r="S20" s="673"/>
    </row>
    <row r="21" spans="1:19" ht="30">
      <c r="A21" s="637" t="s">
        <v>668</v>
      </c>
      <c r="B21" s="631"/>
      <c r="C21" s="638" t="s">
        <v>669</v>
      </c>
      <c r="D21" s="639" t="s">
        <v>743</v>
      </c>
      <c r="E21" s="1080">
        <v>20276325000</v>
      </c>
      <c r="F21" s="654"/>
      <c r="G21" s="674">
        <v>1739327787</v>
      </c>
      <c r="H21" s="1080">
        <v>3389429087</v>
      </c>
      <c r="I21" s="1080">
        <v>5171947313.5</v>
      </c>
      <c r="J21" s="1128">
        <v>8.5781214643186082E-2</v>
      </c>
      <c r="K21" s="1077">
        <v>0.16716190369803208</v>
      </c>
      <c r="L21" s="1077">
        <v>0.25507321043137748</v>
      </c>
      <c r="S21" s="673"/>
    </row>
    <row r="22" spans="1:19" ht="21.75" customHeight="1">
      <c r="A22" s="621" t="s">
        <v>670</v>
      </c>
      <c r="B22" s="622" t="s">
        <v>638</v>
      </c>
      <c r="C22" s="623" t="s">
        <v>671</v>
      </c>
      <c r="D22" s="640"/>
      <c r="E22" s="1081">
        <v>26270074000</v>
      </c>
      <c r="F22" s="653"/>
      <c r="G22" s="675">
        <v>2058382849.2299993</v>
      </c>
      <c r="H22" s="1081">
        <v>4071288181.3199973</v>
      </c>
      <c r="I22" s="1081">
        <v>6278029959.2799959</v>
      </c>
      <c r="J22" s="1127">
        <v>7.835466505461687E-2</v>
      </c>
      <c r="K22" s="1076">
        <v>0.15497817711971415</v>
      </c>
      <c r="L22" s="1076">
        <v>0.23898029214839653</v>
      </c>
      <c r="S22" s="673"/>
    </row>
    <row r="23" spans="1:19" ht="21.75" customHeight="1">
      <c r="A23" s="621" t="s">
        <v>672</v>
      </c>
      <c r="B23" s="641" t="s">
        <v>673</v>
      </c>
      <c r="C23" s="623" t="s">
        <v>674</v>
      </c>
      <c r="D23" s="640"/>
      <c r="E23" s="1081">
        <v>87714670000</v>
      </c>
      <c r="F23" s="653"/>
      <c r="G23" s="675">
        <v>4973834718.5199995</v>
      </c>
      <c r="H23" s="1081">
        <v>12571047469.149992</v>
      </c>
      <c r="I23" s="1081">
        <v>19695850402.149853</v>
      </c>
      <c r="J23" s="1127">
        <v>5.6704707644912755E-2</v>
      </c>
      <c r="K23" s="1076">
        <v>0.14331750286639613</v>
      </c>
      <c r="L23" s="1076">
        <v>0.22454454200363352</v>
      </c>
      <c r="S23" s="673"/>
    </row>
    <row r="24" spans="1:19" ht="12" customHeight="1">
      <c r="A24" s="621"/>
      <c r="B24" s="641"/>
      <c r="C24" s="632" t="s">
        <v>565</v>
      </c>
      <c r="D24" s="640"/>
      <c r="E24" s="1080"/>
      <c r="F24" s="654"/>
      <c r="G24" s="674"/>
      <c r="H24" s="1080"/>
      <c r="I24" s="1080"/>
      <c r="J24" s="1128"/>
      <c r="K24" s="1076"/>
      <c r="L24" s="1077" t="e">
        <v>#DIV/0!</v>
      </c>
      <c r="S24" s="673"/>
    </row>
    <row r="25" spans="1:19" ht="15.75" customHeight="1">
      <c r="A25" s="621" t="s">
        <v>675</v>
      </c>
      <c r="B25" s="641"/>
      <c r="C25" s="634" t="s">
        <v>676</v>
      </c>
      <c r="D25" s="633" t="s">
        <v>677</v>
      </c>
      <c r="E25" s="1080">
        <v>58263333000</v>
      </c>
      <c r="F25" s="654"/>
      <c r="G25" s="674">
        <v>3370674954.9500003</v>
      </c>
      <c r="H25" s="1080">
        <v>9442654095.4899998</v>
      </c>
      <c r="I25" s="1080">
        <v>14820888452.360006</v>
      </c>
      <c r="J25" s="1128">
        <v>5.7852422465257874E-2</v>
      </c>
      <c r="K25" s="1077">
        <v>0.16206855339858431</v>
      </c>
      <c r="L25" s="1077">
        <v>0.25437762807630671</v>
      </c>
      <c r="S25" s="673"/>
    </row>
    <row r="26" spans="1:19" ht="15.75" customHeight="1">
      <c r="A26" s="621" t="s">
        <v>678</v>
      </c>
      <c r="B26" s="641"/>
      <c r="C26" s="634" t="s">
        <v>679</v>
      </c>
      <c r="D26" s="633" t="s">
        <v>680</v>
      </c>
      <c r="E26" s="1080">
        <v>20452490000</v>
      </c>
      <c r="F26" s="654"/>
      <c r="G26" s="674">
        <v>822644963.30000019</v>
      </c>
      <c r="H26" s="1080">
        <v>1759430314.6399994</v>
      </c>
      <c r="I26" s="1080">
        <v>3455329019.8100004</v>
      </c>
      <c r="J26" s="1128">
        <v>4.0222240093993451E-2</v>
      </c>
      <c r="K26" s="1077">
        <v>8.6025237740734714E-2</v>
      </c>
      <c r="L26" s="1077">
        <v>0.16894417353632737</v>
      </c>
      <c r="S26" s="673"/>
    </row>
    <row r="27" spans="1:19" ht="21.75" customHeight="1">
      <c r="A27" s="621" t="s">
        <v>681</v>
      </c>
      <c r="B27" s="641" t="s">
        <v>682</v>
      </c>
      <c r="C27" s="623" t="s">
        <v>683</v>
      </c>
      <c r="D27" s="640"/>
      <c r="E27" s="1081">
        <v>24058053000</v>
      </c>
      <c r="F27" s="653"/>
      <c r="G27" s="675">
        <v>564391225.76999998</v>
      </c>
      <c r="H27" s="1081">
        <v>2052471895.4999995</v>
      </c>
      <c r="I27" s="1081">
        <v>2823955261.3599992</v>
      </c>
      <c r="J27" s="1127">
        <v>2.3459555341822549E-2</v>
      </c>
      <c r="K27" s="1076">
        <v>8.5313300103711617E-2</v>
      </c>
      <c r="L27" s="1076">
        <v>0.11738087289773612</v>
      </c>
      <c r="S27" s="673"/>
    </row>
    <row r="28" spans="1:19" ht="12" customHeight="1">
      <c r="A28" s="621"/>
      <c r="B28" s="641"/>
      <c r="C28" s="632" t="s">
        <v>565</v>
      </c>
      <c r="D28" s="640"/>
      <c r="E28" s="1080"/>
      <c r="F28" s="654"/>
      <c r="G28" s="674"/>
      <c r="H28" s="1080"/>
      <c r="I28" s="1080"/>
      <c r="J28" s="1127"/>
      <c r="K28" s="1077"/>
      <c r="L28" s="1077"/>
      <c r="S28" s="673"/>
    </row>
    <row r="29" spans="1:19" ht="30" customHeight="1">
      <c r="A29" s="637" t="s">
        <v>684</v>
      </c>
      <c r="B29" s="641"/>
      <c r="C29" s="638" t="s">
        <v>685</v>
      </c>
      <c r="D29" s="642" t="s">
        <v>686</v>
      </c>
      <c r="E29" s="1080">
        <v>16909039000</v>
      </c>
      <c r="F29" s="654"/>
      <c r="G29" s="674">
        <v>525106924.29999995</v>
      </c>
      <c r="H29" s="1080">
        <v>1934778741.96</v>
      </c>
      <c r="I29" s="1080">
        <v>2498528093.7700005</v>
      </c>
      <c r="J29" s="1128">
        <v>3.1054805911796639E-2</v>
      </c>
      <c r="K29" s="1077">
        <v>0.11442274998360345</v>
      </c>
      <c r="L29" s="1077">
        <v>0.14776286776380376</v>
      </c>
      <c r="S29" s="673"/>
    </row>
    <row r="30" spans="1:19" ht="47.25" customHeight="1">
      <c r="A30" s="637" t="s">
        <v>687</v>
      </c>
      <c r="B30" s="641"/>
      <c r="C30" s="638" t="s">
        <v>688</v>
      </c>
      <c r="D30" s="642" t="s">
        <v>689</v>
      </c>
      <c r="E30" s="1080">
        <v>40009000</v>
      </c>
      <c r="F30" s="654"/>
      <c r="G30" s="674">
        <v>6055.61</v>
      </c>
      <c r="H30" s="1080">
        <v>2238140.84</v>
      </c>
      <c r="I30" s="1080">
        <v>64612480.699999996</v>
      </c>
      <c r="J30" s="1128">
        <v>1.5135619485615737E-4</v>
      </c>
      <c r="K30" s="1077">
        <v>5.5940934289784798E-2</v>
      </c>
      <c r="L30" s="1077">
        <v>1.6149486540528379</v>
      </c>
      <c r="M30" s="643"/>
      <c r="S30" s="673"/>
    </row>
    <row r="31" spans="1:19" ht="30">
      <c r="A31" s="637" t="s">
        <v>690</v>
      </c>
      <c r="B31" s="641"/>
      <c r="C31" s="638" t="s">
        <v>691</v>
      </c>
      <c r="D31" s="642" t="s">
        <v>692</v>
      </c>
      <c r="E31" s="1080">
        <v>20150000</v>
      </c>
      <c r="F31" s="655"/>
      <c r="G31" s="674"/>
      <c r="H31" s="1080">
        <v>6639917.3899999997</v>
      </c>
      <c r="I31" s="1080">
        <v>10777890.030000001</v>
      </c>
      <c r="J31" s="1128">
        <v>0</v>
      </c>
      <c r="K31" s="1077">
        <v>0.32952443622828781</v>
      </c>
      <c r="L31" s="1077">
        <v>0.53488287990074446</v>
      </c>
      <c r="S31" s="673"/>
    </row>
    <row r="32" spans="1:19" ht="21.75" customHeight="1">
      <c r="A32" s="637" t="s">
        <v>693</v>
      </c>
      <c r="B32" s="644" t="s">
        <v>694</v>
      </c>
      <c r="C32" s="645" t="s">
        <v>695</v>
      </c>
      <c r="D32" s="646"/>
      <c r="E32" s="1079">
        <v>27599900000</v>
      </c>
      <c r="F32" s="653"/>
      <c r="G32" s="662">
        <v>3637611105.4899998</v>
      </c>
      <c r="H32" s="1079">
        <v>4542075831.9799995</v>
      </c>
      <c r="I32" s="1079">
        <v>5822827122.6300001</v>
      </c>
      <c r="J32" s="1127">
        <v>0.13179798135101939</v>
      </c>
      <c r="K32" s="1076">
        <v>0.16456856118971444</v>
      </c>
      <c r="L32" s="1076">
        <v>0.21097276159080286</v>
      </c>
      <c r="S32" s="673"/>
    </row>
    <row r="33" spans="1:19" ht="21.75" customHeight="1">
      <c r="A33" s="637" t="s">
        <v>696</v>
      </c>
      <c r="B33" s="644" t="s">
        <v>697</v>
      </c>
      <c r="C33" s="645" t="s">
        <v>698</v>
      </c>
      <c r="D33" s="646"/>
      <c r="E33" s="1081">
        <v>23327650000</v>
      </c>
      <c r="F33" s="653"/>
      <c r="G33" s="675">
        <v>3547050169.4799995</v>
      </c>
      <c r="H33" s="1081">
        <v>5739182921.4699993</v>
      </c>
      <c r="I33" s="1081">
        <v>7022972606.3800001</v>
      </c>
      <c r="J33" s="1127">
        <v>0.15205347171618228</v>
      </c>
      <c r="K33" s="1076">
        <v>0.24602490698677318</v>
      </c>
      <c r="L33" s="1076">
        <v>0.30105786936875339</v>
      </c>
      <c r="S33" s="673"/>
    </row>
    <row r="34" spans="1:19" ht="21.75" customHeight="1">
      <c r="A34" s="637" t="s">
        <v>699</v>
      </c>
      <c r="B34" s="647" t="s">
        <v>700</v>
      </c>
      <c r="C34" s="648" t="s">
        <v>701</v>
      </c>
      <c r="D34" s="649"/>
      <c r="E34" s="1082">
        <v>10475682000</v>
      </c>
      <c r="F34" s="656"/>
      <c r="G34" s="676">
        <v>562204724.34000003</v>
      </c>
      <c r="H34" s="1082">
        <v>1238693898.5499969</v>
      </c>
      <c r="I34" s="1082">
        <v>1974338867.4100039</v>
      </c>
      <c r="J34" s="1078">
        <v>5.3667601244482221E-2</v>
      </c>
      <c r="K34" s="1078">
        <v>0.11824470221127339</v>
      </c>
      <c r="L34" s="1078">
        <v>0.18846876675046112</v>
      </c>
      <c r="S34" s="673"/>
    </row>
    <row r="35" spans="1:19" s="784" customFormat="1">
      <c r="E35" s="785"/>
      <c r="S35" s="673"/>
    </row>
    <row r="36" spans="1:19" s="784" customFormat="1" ht="14.25">
      <c r="E36" s="785"/>
    </row>
    <row r="37" spans="1:19" s="784" customFormat="1" ht="14.25">
      <c r="E37" s="785"/>
    </row>
  </sheetData>
  <mergeCells count="3">
    <mergeCell ref="B2:L2"/>
    <mergeCell ref="E8:I8"/>
    <mergeCell ref="B9:D9"/>
  </mergeCells>
  <conditionalFormatting sqref="J10:J34">
    <cfRule type="containsErrors" dxfId="2" priority="11">
      <formula>ISERROR(J10)</formula>
    </cfRule>
  </conditionalFormatting>
  <conditionalFormatting sqref="K10:K34">
    <cfRule type="containsErrors" dxfId="1" priority="10">
      <formula>ISERROR(K10)</formula>
    </cfRule>
  </conditionalFormatting>
  <conditionalFormatting sqref="L10:L34">
    <cfRule type="containsErrors" dxfId="0" priority="1">
      <formula>ISERROR(L10)</formula>
    </cfRule>
  </conditionalFormatting>
  <printOptions horizontalCentered="1" gridLinesSet="0"/>
  <pageMargins left="0.59055118110236227" right="0.39370078740157483" top="0.62992125984251968" bottom="0.19685039370078741" header="0.43307086614173229" footer="0"/>
  <pageSetup paperSize="9" scale="73" firstPageNumber="18" fitToWidth="0" fitToHeight="4" orientation="landscape" useFirstPageNumber="1" r:id="rId1"/>
  <headerFooter alignWithMargins="0">
    <oddHeader>&amp;C&amp;"Helv,Standardowy"&amp;12- &amp;P -</oddHead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57</vt:i4>
      </vt:variant>
    </vt:vector>
  </HeadingPairs>
  <TitlesOfParts>
    <vt:vector size="88" baseType="lpstr">
      <vt:lpstr>TYTUŁ</vt:lpstr>
      <vt:lpstr>SPIS TREŚCI   </vt:lpstr>
      <vt:lpstr>UWAGA</vt:lpstr>
      <vt:lpstr>TABLICA 1</vt:lpstr>
      <vt:lpstr>TABLICA 2</vt:lpstr>
      <vt:lpstr>TABLICA 3</vt:lpstr>
      <vt:lpstr>TABLICA 4 </vt:lpstr>
      <vt:lpstr>TABLICA 5</vt:lpstr>
      <vt:lpstr>TABLICA 6</vt:lpstr>
      <vt:lpstr>TABLICA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2'!_Ver2</vt:lpstr>
      <vt:lpstr>'SPIS TREŚCI   '!Obszar_wydruku</vt:lpstr>
      <vt:lpstr>'TABLICA 1'!Obszar_wydruku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16'!Obszar_wydruku</vt:lpstr>
      <vt:lpstr>'TABLICA 17'!Obszar_wydruku</vt:lpstr>
      <vt:lpstr>'TABLICA 18'!Obszar_wydruku</vt:lpstr>
      <vt:lpstr>'TABLICA 19'!Obszar_wydruku</vt:lpstr>
      <vt:lpstr>'TABLICA 2'!Obszar_wydruku</vt:lpstr>
      <vt:lpstr>'TABLICA 20'!Obszar_wydruku</vt:lpstr>
      <vt:lpstr>'TABLICA 3'!Obszar_wydruku</vt:lpstr>
      <vt:lpstr>'TABLICA 4 '!Obszar_wydruku</vt:lpstr>
      <vt:lpstr>'TABLICA 5'!Obszar_wydruku</vt:lpstr>
      <vt:lpstr>'TABLICA 6'!Obszar_wydruku</vt:lpstr>
      <vt:lpstr>'TABLICA 7'!Obszar_wydruku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5'!Print_Area_MI</vt:lpstr>
      <vt:lpstr>'TABLICA 10 '!Print_Titles_MI</vt:lpstr>
      <vt:lpstr>'TABLICA 7'!Print_Titles_MI</vt:lpstr>
      <vt:lpstr>'TABLICA 9 '!Print_Titles_MI</vt:lpstr>
      <vt:lpstr>'TABLICA 1'!Tytuły_wydruku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3'!Tytuły_wydruku</vt:lpstr>
      <vt:lpstr>'TABLICA 4 '!Tytuły_wydruku</vt:lpstr>
      <vt:lpstr>'TABLICA 5'!Tytuły_wydruku</vt:lpstr>
      <vt:lpstr>'TABLICA 6'!Tytuły_wydruku</vt:lpstr>
      <vt:lpstr>'TABLICA 7'!Tytuły_wydruku</vt:lpstr>
      <vt:lpstr>'TABLICA 8 '!Tytuły_wydruku</vt:lpstr>
      <vt:lpstr>'TABLICA 9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2020-05-05T13:50:15Z</cp:lastPrinted>
  <dcterms:created xsi:type="dcterms:W3CDTF">2019-07-31T09:18:36Z</dcterms:created>
  <dcterms:modified xsi:type="dcterms:W3CDTF">2020-05-05T13:59:58Z</dcterms:modified>
</cp:coreProperties>
</file>