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pietrzak\Desktop\"/>
    </mc:Choice>
  </mc:AlternateContent>
  <bookViews>
    <workbookView xWindow="0" yWindow="0" windowWidth="13830" windowHeight="11835" tabRatio="627"/>
  </bookViews>
  <sheets>
    <sheet name="Grupa 1" sheetId="3" r:id="rId1"/>
    <sheet name="Grupa 2" sheetId="4" r:id="rId2"/>
    <sheet name="Grupa 3" sheetId="5" r:id="rId3"/>
    <sheet name="Grupa 4" sheetId="6" r:id="rId4"/>
    <sheet name="Grupa 5" sheetId="7" r:id="rId5"/>
    <sheet name="Grupa 5A" sheetId="8" r:id="rId6"/>
  </sheets>
  <definedNames>
    <definedName name="_xlnm._FilterDatabase" localSheetId="0" hidden="1">'Grupa 1'!$A$8:$M$15</definedName>
    <definedName name="_xlnm._FilterDatabase" localSheetId="1" hidden="1">'Grupa 2'!$A$9:$O$16</definedName>
    <definedName name="_xlnm._FilterDatabase" localSheetId="2" hidden="1">'Grupa 3'!$A$9:$O$16</definedName>
    <definedName name="_xlnm._FilterDatabase" localSheetId="3" hidden="1">'Grupa 4'!$A$7:$J$14</definedName>
    <definedName name="_xlnm._FilterDatabase" localSheetId="4" hidden="1">'Grupa 5'!$A$9:$U$16</definedName>
    <definedName name="_xlnm._FilterDatabase" localSheetId="5" hidden="1">'Grupa 5A'!$A$9:$K$16</definedName>
    <definedName name="_xlnm.Print_Area" localSheetId="0">'Grupa 1'!$A$1:$M$70</definedName>
    <definedName name="_xlnm.Print_Area" localSheetId="1">'Grupa 2'!$A$1:$O$74</definedName>
    <definedName name="_xlnm.Print_Area" localSheetId="2">'Grupa 3'!$A$1:$O$75</definedName>
    <definedName name="_xlnm.Print_Area" localSheetId="3">'Grupa 4'!$A$1:$J$66</definedName>
    <definedName name="_xlnm.Print_Area" localSheetId="4">'Grupa 5'!$A$1:$U$75</definedName>
    <definedName name="_xlnm.Print_Area" localSheetId="5">'Grupa 5A'!$A$1:$K$74</definedName>
    <definedName name="_xlnm.Print_Titles" localSheetId="0">'Grupa 1'!$1:$1</definedName>
    <definedName name="_xlnm.Print_Titles" localSheetId="1">'Grupa 2'!$1:$1</definedName>
    <definedName name="_xlnm.Print_Titles" localSheetId="2">'Grupa 3'!$1:$1</definedName>
    <definedName name="_xlnm.Print_Titles" localSheetId="3">'Grupa 4'!$1:$1</definedName>
    <definedName name="_xlnm.Print_Titles" localSheetId="4">'Grupa 5'!$1:$1</definedName>
    <definedName name="_xlnm.Print_Titles" localSheetId="5">'Grupa 5A'!$1:$1</definedName>
  </definedNames>
  <calcPr calcId="152511"/>
</workbook>
</file>

<file path=xl/calcChain.xml><?xml version="1.0" encoding="utf-8"?>
<calcChain xmlns="http://schemas.openxmlformats.org/spreadsheetml/2006/main">
  <c r="E75" i="5" l="1"/>
  <c r="E56" i="5"/>
  <c r="E43" i="5"/>
  <c r="E16" i="5"/>
  <c r="K16" i="5" l="1"/>
  <c r="J11" i="5"/>
  <c r="J12" i="5"/>
  <c r="J13" i="5"/>
  <c r="J14" i="5"/>
  <c r="J15" i="5"/>
  <c r="J10" i="5"/>
  <c r="J27" i="5" l="1"/>
  <c r="E16" i="4" l="1"/>
  <c r="B56" i="5"/>
  <c r="B43" i="5"/>
  <c r="C16" i="5"/>
  <c r="D16" i="5"/>
  <c r="F16" i="5"/>
  <c r="G16" i="5"/>
  <c r="H16" i="5"/>
  <c r="I16" i="5"/>
  <c r="L16" i="5"/>
  <c r="M16" i="5"/>
  <c r="N16" i="5"/>
  <c r="O16" i="5"/>
  <c r="B16" i="5"/>
  <c r="C56" i="5" l="1"/>
  <c r="D56" i="5"/>
  <c r="F56" i="5"/>
  <c r="G56" i="5"/>
  <c r="H56" i="5"/>
  <c r="I56" i="5"/>
  <c r="K56" i="5"/>
  <c r="L56" i="5"/>
  <c r="M56" i="5"/>
  <c r="N56" i="5"/>
  <c r="O56" i="5"/>
  <c r="C75" i="5"/>
  <c r="D75" i="5"/>
  <c r="F75" i="5"/>
  <c r="G75" i="5"/>
  <c r="H75" i="5"/>
  <c r="I75" i="5"/>
  <c r="K75" i="5"/>
  <c r="L75" i="5"/>
  <c r="M75" i="5"/>
  <c r="N75" i="5"/>
  <c r="O75" i="5"/>
  <c r="B75" i="5"/>
  <c r="C43" i="5"/>
  <c r="D43" i="5"/>
  <c r="F43" i="5"/>
  <c r="G43" i="5"/>
  <c r="H43" i="5"/>
  <c r="I43" i="5"/>
  <c r="K43" i="5"/>
  <c r="L43" i="5"/>
  <c r="M43" i="5"/>
  <c r="N43" i="5"/>
  <c r="O43" i="5"/>
  <c r="N22" i="6" l="1"/>
  <c r="N23" i="6"/>
  <c r="N24" i="6"/>
  <c r="N8" i="6"/>
  <c r="N9" i="6"/>
  <c r="N10" i="6"/>
  <c r="N11" i="6"/>
  <c r="N12" i="6"/>
  <c r="N58" i="6" l="1"/>
  <c r="N59" i="6"/>
  <c r="N60" i="6"/>
  <c r="N61" i="6"/>
  <c r="N62" i="6"/>
  <c r="N63" i="6"/>
  <c r="N64" i="6"/>
  <c r="N65" i="6"/>
  <c r="N57" i="6"/>
  <c r="O66" i="6"/>
  <c r="P66" i="6"/>
  <c r="Q66" i="6"/>
  <c r="R66" i="6"/>
  <c r="S66" i="6"/>
  <c r="T66" i="6"/>
  <c r="U66" i="6"/>
  <c r="V66" i="6"/>
  <c r="W66" i="6"/>
  <c r="X66" i="6"/>
  <c r="Y66" i="6"/>
  <c r="M66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47" i="6"/>
  <c r="N48" i="6"/>
  <c r="N46" i="6"/>
  <c r="O49" i="6"/>
  <c r="P49" i="6"/>
  <c r="Q49" i="6"/>
  <c r="R49" i="6"/>
  <c r="S49" i="6"/>
  <c r="T49" i="6"/>
  <c r="U49" i="6"/>
  <c r="V49" i="6"/>
  <c r="W49" i="6"/>
  <c r="X49" i="6"/>
  <c r="Y49" i="6"/>
  <c r="M49" i="6"/>
  <c r="O14" i="6"/>
  <c r="P14" i="6"/>
  <c r="Q14" i="6"/>
  <c r="R14" i="6"/>
  <c r="S14" i="6"/>
  <c r="T14" i="6"/>
  <c r="U14" i="6"/>
  <c r="V14" i="6"/>
  <c r="W14" i="6"/>
  <c r="X14" i="6"/>
  <c r="Y14" i="6"/>
  <c r="O38" i="6"/>
  <c r="P38" i="6"/>
  <c r="Q38" i="6"/>
  <c r="R38" i="6"/>
  <c r="S38" i="6"/>
  <c r="T38" i="6"/>
  <c r="U38" i="6"/>
  <c r="V38" i="6"/>
  <c r="W38" i="6"/>
  <c r="X38" i="6"/>
  <c r="Y38" i="6"/>
  <c r="M38" i="6"/>
  <c r="N13" i="6"/>
  <c r="M14" i="6"/>
  <c r="N66" i="6" l="1"/>
  <c r="N49" i="6"/>
  <c r="N38" i="6"/>
  <c r="N14" i="6"/>
  <c r="C22" i="6" l="1"/>
  <c r="C23" i="6"/>
  <c r="C24" i="6"/>
  <c r="C10" i="6" l="1"/>
  <c r="C74" i="8"/>
  <c r="D74" i="8"/>
  <c r="E74" i="8"/>
  <c r="F74" i="8"/>
  <c r="G74" i="8"/>
  <c r="H74" i="8"/>
  <c r="I74" i="8"/>
  <c r="J74" i="8"/>
  <c r="K74" i="8"/>
  <c r="C55" i="8"/>
  <c r="D55" i="8"/>
  <c r="E55" i="8"/>
  <c r="F55" i="8"/>
  <c r="G55" i="8"/>
  <c r="H55" i="8"/>
  <c r="I55" i="8"/>
  <c r="J55" i="8"/>
  <c r="K55" i="8"/>
  <c r="C42" i="8"/>
  <c r="D42" i="8"/>
  <c r="E42" i="8"/>
  <c r="F42" i="8"/>
  <c r="G42" i="8"/>
  <c r="H42" i="8"/>
  <c r="I42" i="8"/>
  <c r="J42" i="8"/>
  <c r="K42" i="8"/>
  <c r="C16" i="8"/>
  <c r="D16" i="8"/>
  <c r="E16" i="8"/>
  <c r="F16" i="8"/>
  <c r="G16" i="8"/>
  <c r="H16" i="8"/>
  <c r="I16" i="8"/>
  <c r="J16" i="8"/>
  <c r="K16" i="8"/>
  <c r="T27" i="7" l="1"/>
  <c r="U15" i="7"/>
  <c r="U28" i="7" l="1"/>
  <c r="C75" i="7"/>
  <c r="D75" i="7"/>
  <c r="E75" i="7"/>
  <c r="F75" i="7"/>
  <c r="G75" i="7"/>
  <c r="H75" i="7"/>
  <c r="I75" i="7"/>
  <c r="J75" i="7"/>
  <c r="K75" i="7"/>
  <c r="L75" i="7"/>
  <c r="M75" i="7"/>
  <c r="N75" i="7"/>
  <c r="O75" i="7"/>
  <c r="P75" i="7"/>
  <c r="Q75" i="7"/>
  <c r="R75" i="7"/>
  <c r="S75" i="7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U53" i="7"/>
  <c r="C8" i="6" l="1"/>
  <c r="C74" i="4" l="1"/>
  <c r="D74" i="4"/>
  <c r="E74" i="4"/>
  <c r="F74" i="4"/>
  <c r="G74" i="4"/>
  <c r="H74" i="4"/>
  <c r="I74" i="4"/>
  <c r="J74" i="4"/>
  <c r="K74" i="4"/>
  <c r="L74" i="4"/>
  <c r="M74" i="4"/>
  <c r="N74" i="4"/>
  <c r="O74" i="4"/>
  <c r="O55" i="4"/>
  <c r="C55" i="4"/>
  <c r="D55" i="4"/>
  <c r="E55" i="4"/>
  <c r="F55" i="4"/>
  <c r="G55" i="4"/>
  <c r="H55" i="4"/>
  <c r="I55" i="4"/>
  <c r="J55" i="4"/>
  <c r="K55" i="4"/>
  <c r="L55" i="4"/>
  <c r="M55" i="4"/>
  <c r="N55" i="4"/>
  <c r="C16" i="4"/>
  <c r="D16" i="4"/>
  <c r="F16" i="4"/>
  <c r="G16" i="4"/>
  <c r="H16" i="4"/>
  <c r="I16" i="4"/>
  <c r="J16" i="4"/>
  <c r="K16" i="4"/>
  <c r="L16" i="4"/>
  <c r="M16" i="4"/>
  <c r="N16" i="4"/>
  <c r="O16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G70" i="3" l="1"/>
  <c r="C70" i="3"/>
  <c r="D70" i="3"/>
  <c r="E70" i="3"/>
  <c r="F70" i="3"/>
  <c r="H70" i="3"/>
  <c r="I70" i="3"/>
  <c r="J70" i="3"/>
  <c r="K70" i="3"/>
  <c r="L70" i="3"/>
  <c r="M70" i="3"/>
  <c r="D66" i="6" l="1"/>
  <c r="B16" i="8" l="1"/>
  <c r="T67" i="7"/>
  <c r="T29" i="7"/>
  <c r="B16" i="7"/>
  <c r="T14" i="7"/>
  <c r="T11" i="7"/>
  <c r="T12" i="7"/>
  <c r="T13" i="7"/>
  <c r="T15" i="7"/>
  <c r="T10" i="7"/>
  <c r="T16" i="7" l="1"/>
  <c r="C13" i="6"/>
  <c r="B14" i="6"/>
  <c r="D14" i="6"/>
  <c r="C14" i="6" s="1"/>
  <c r="E14" i="6"/>
  <c r="F14" i="6"/>
  <c r="G14" i="6"/>
  <c r="H14" i="6"/>
  <c r="I14" i="6"/>
  <c r="J14" i="6"/>
  <c r="B16" i="4" l="1"/>
  <c r="C52" i="3" l="1"/>
  <c r="D52" i="3"/>
  <c r="E52" i="3"/>
  <c r="F52" i="3"/>
  <c r="G52" i="3"/>
  <c r="H52" i="3"/>
  <c r="I52" i="3"/>
  <c r="J52" i="3"/>
  <c r="K52" i="3"/>
  <c r="L52" i="3"/>
  <c r="M52" i="3"/>
  <c r="B52" i="3"/>
  <c r="C40" i="3"/>
  <c r="D40" i="3"/>
  <c r="E40" i="3"/>
  <c r="F40" i="3"/>
  <c r="G40" i="3"/>
  <c r="H40" i="3"/>
  <c r="I40" i="3"/>
  <c r="J40" i="3"/>
  <c r="K40" i="3"/>
  <c r="L40" i="3"/>
  <c r="M40" i="3"/>
  <c r="B40" i="3"/>
  <c r="C15" i="3"/>
  <c r="D15" i="3"/>
  <c r="E15" i="3"/>
  <c r="F15" i="3"/>
  <c r="G15" i="3"/>
  <c r="H15" i="3"/>
  <c r="I15" i="3"/>
  <c r="J15" i="3"/>
  <c r="K15" i="3"/>
  <c r="L15" i="3"/>
  <c r="M15" i="3"/>
  <c r="B15" i="3"/>
  <c r="U70" i="7" l="1"/>
  <c r="C58" i="6"/>
  <c r="C59" i="6"/>
  <c r="C60" i="6"/>
  <c r="C61" i="6"/>
  <c r="C62" i="6"/>
  <c r="C63" i="6"/>
  <c r="C64" i="6"/>
  <c r="C65" i="6"/>
  <c r="C57" i="6"/>
  <c r="C47" i="6"/>
  <c r="C48" i="6"/>
  <c r="C46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9" i="6"/>
  <c r="C11" i="6"/>
  <c r="C12" i="6"/>
  <c r="U67" i="7"/>
  <c r="T68" i="7"/>
  <c r="U68" i="7"/>
  <c r="T69" i="7"/>
  <c r="U69" i="7"/>
  <c r="T70" i="7"/>
  <c r="T71" i="7"/>
  <c r="U71" i="7"/>
  <c r="T72" i="7"/>
  <c r="U72" i="7"/>
  <c r="T73" i="7"/>
  <c r="U73" i="7"/>
  <c r="T74" i="7"/>
  <c r="U74" i="7"/>
  <c r="U66" i="7"/>
  <c r="T66" i="7"/>
  <c r="T54" i="7"/>
  <c r="U54" i="7"/>
  <c r="U56" i="7" s="1"/>
  <c r="T55" i="7"/>
  <c r="U55" i="7"/>
  <c r="T53" i="7"/>
  <c r="T28" i="7"/>
  <c r="U29" i="7"/>
  <c r="T30" i="7"/>
  <c r="U30" i="7"/>
  <c r="T31" i="7"/>
  <c r="U31" i="7"/>
  <c r="T32" i="7"/>
  <c r="U32" i="7"/>
  <c r="T33" i="7"/>
  <c r="U33" i="7"/>
  <c r="T34" i="7"/>
  <c r="U34" i="7"/>
  <c r="T35" i="7"/>
  <c r="U35" i="7"/>
  <c r="T36" i="7"/>
  <c r="U36" i="7"/>
  <c r="T37" i="7"/>
  <c r="U37" i="7"/>
  <c r="T38" i="7"/>
  <c r="U38" i="7"/>
  <c r="T39" i="7"/>
  <c r="U39" i="7"/>
  <c r="T40" i="7"/>
  <c r="U40" i="7"/>
  <c r="T41" i="7"/>
  <c r="U41" i="7"/>
  <c r="T42" i="7"/>
  <c r="U42" i="7"/>
  <c r="U27" i="7"/>
  <c r="U11" i="7"/>
  <c r="U12" i="7"/>
  <c r="U13" i="7"/>
  <c r="U14" i="7"/>
  <c r="U10" i="7"/>
  <c r="J67" i="5"/>
  <c r="J68" i="5"/>
  <c r="J70" i="5"/>
  <c r="J71" i="5"/>
  <c r="J72" i="5"/>
  <c r="J74" i="5"/>
  <c r="J69" i="5"/>
  <c r="J73" i="5"/>
  <c r="J54" i="5"/>
  <c r="J55" i="5"/>
  <c r="J53" i="5"/>
  <c r="J56" i="5" s="1"/>
  <c r="J28" i="5"/>
  <c r="J30" i="5"/>
  <c r="J31" i="5"/>
  <c r="J32" i="5"/>
  <c r="J34" i="5"/>
  <c r="J35" i="5"/>
  <c r="J36" i="5"/>
  <c r="J38" i="5"/>
  <c r="J39" i="5"/>
  <c r="J40" i="5"/>
  <c r="J42" i="5"/>
  <c r="J29" i="5"/>
  <c r="J33" i="5"/>
  <c r="J37" i="5"/>
  <c r="J41" i="5"/>
  <c r="T43" i="7" l="1"/>
  <c r="T56" i="7"/>
  <c r="T75" i="7"/>
  <c r="J16" i="5"/>
  <c r="J43" i="5"/>
  <c r="U75" i="7"/>
  <c r="U43" i="7"/>
  <c r="U16" i="7"/>
  <c r="J66" i="5"/>
  <c r="J75" i="5" s="1"/>
  <c r="B42" i="4" l="1"/>
  <c r="E66" i="6" l="1"/>
  <c r="F66" i="6"/>
  <c r="G66" i="6"/>
  <c r="H66" i="6"/>
  <c r="I66" i="6"/>
  <c r="J66" i="6"/>
  <c r="D49" i="6"/>
  <c r="E49" i="6"/>
  <c r="F49" i="6"/>
  <c r="G49" i="6"/>
  <c r="H49" i="6"/>
  <c r="I49" i="6"/>
  <c r="J49" i="6"/>
  <c r="D38" i="6"/>
  <c r="E38" i="6"/>
  <c r="F38" i="6"/>
  <c r="G38" i="6"/>
  <c r="H38" i="6"/>
  <c r="I38" i="6"/>
  <c r="J38" i="6"/>
  <c r="B56" i="7"/>
  <c r="B43" i="7"/>
  <c r="B74" i="8"/>
  <c r="B55" i="8"/>
  <c r="B42" i="8"/>
  <c r="B49" i="6"/>
  <c r="B38" i="6"/>
  <c r="B74" i="4"/>
  <c r="B55" i="4"/>
  <c r="B70" i="3"/>
  <c r="B75" i="7"/>
  <c r="C38" i="6" l="1"/>
  <c r="C66" i="6"/>
  <c r="C49" i="6"/>
  <c r="B66" i="6"/>
</calcChain>
</file>

<file path=xl/sharedStrings.xml><?xml version="1.0" encoding="utf-8"?>
<sst xmlns="http://schemas.openxmlformats.org/spreadsheetml/2006/main" count="686" uniqueCount="168">
  <si>
    <t>Odra</t>
  </si>
  <si>
    <t>Wisła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</si>
  <si>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</si>
  <si>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</si>
  <si>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</si>
  <si>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</si>
  <si>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</si>
  <si>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</si>
  <si>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</si>
  <si>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</si>
  <si>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Podlaskie</t>
  </si>
  <si>
    <t>Podkarpackie</t>
  </si>
  <si>
    <t>Pomorskie</t>
  </si>
  <si>
    <t>Śląskie</t>
  </si>
  <si>
    <t>Świętokrzyskie</t>
  </si>
  <si>
    <t>Warmińsko-Mazurskie</t>
  </si>
  <si>
    <t>Zachodniopomorskie</t>
  </si>
  <si>
    <t>≥ 15 000 &lt; 100 000</t>
  </si>
  <si>
    <t>Region Małej Wisły</t>
  </si>
  <si>
    <t>Region Górnej Wisły</t>
  </si>
  <si>
    <t>Region Środkowej Wisły</t>
  </si>
  <si>
    <t>Region Dolnej Wisły</t>
  </si>
  <si>
    <t>Region Górnej Odry</t>
  </si>
  <si>
    <t>Region Środkowej Odry</t>
  </si>
  <si>
    <t>Region Warty</t>
  </si>
  <si>
    <t>Region Dolnej Odry i Przymorza</t>
  </si>
  <si>
    <t>RAZEM</t>
  </si>
  <si>
    <t>AGLOMERACJE - DANE PODSTAWOWE - PODZIAŁ NA REGIONY WODNE</t>
  </si>
  <si>
    <t xml:space="preserve">AGLOMERACJE - DANE PODSTAWOWE - PODZIAŁ NA DORZECZA </t>
  </si>
  <si>
    <t>AGLOMERACJE - DANE PODSTAWOWE - PODZIAŁ NA WOJEWÓDZTWA</t>
  </si>
  <si>
    <t>AGLOMERACJE - DANE PODSTAWOWE - PODZIAŁ NA PRZEDZIAŁY RLM</t>
  </si>
  <si>
    <t>Tabela 1. Realizacja zbiorczych sieci kanalizacyjnych na terenie aglomeracji – podział na przedziały RLM</t>
  </si>
  <si>
    <t>ogółem</t>
  </si>
  <si>
    <t>w tym sieci grawitacyjnej</t>
  </si>
  <si>
    <t>[km]</t>
  </si>
  <si>
    <t xml:space="preserve">ZBIORCZE SIECI KANALIZACYJNYE - PODZIAŁ NA WOJEWÓDZTWA </t>
  </si>
  <si>
    <t xml:space="preserve">ZBIORCZE SIECI KANALIZACYJNYE - PODZIAŁ NA DORZECZA  </t>
  </si>
  <si>
    <t>ZBIORCZE SIECI KANALIZACYJNYE - PODZIAŁ NA REGIONY WODNE</t>
  </si>
  <si>
    <t>Tabela 1. Realizacja oczyszczalni ścieków komunalnych na terenie aglomeracji – podział na przedziały RLM</t>
  </si>
  <si>
    <t xml:space="preserve">OCZYSZCZALNIE ŚCIEKÓW KOMUNALNYCH - PODZIAŁ NA PRZEDZIAŁY RLM </t>
  </si>
  <si>
    <t>BN</t>
  </si>
  <si>
    <t>M</t>
  </si>
  <si>
    <t>MO</t>
  </si>
  <si>
    <t>R</t>
  </si>
  <si>
    <t>RM</t>
  </si>
  <si>
    <t xml:space="preserve">OCZYSZCZALNIE ŚCIEKÓW KOMUNALNYCH - PODZIAŁ NA WOJEWÓDZTWA </t>
  </si>
  <si>
    <t>GOSPODARKA OSADOWA - PODZIAŁ NA PRZEDZIAŁY RLM</t>
  </si>
  <si>
    <t xml:space="preserve">[Mg/rok] </t>
  </si>
  <si>
    <t>GOSPODARKA OSADOWA - PODZIAŁ NA WOJEWÓDZTWA</t>
  </si>
  <si>
    <t xml:space="preserve">GOSPODARKA OSADOWA - PODZIAŁ NA DORZECZA </t>
  </si>
  <si>
    <t>GOSPODARKA OSADOWA - PODZIAŁ NA REGIONY WODNE</t>
  </si>
  <si>
    <t>Tabela 1. Poniesione nakłady finansowe na zbiorcze sieci kanalizacyjne oraz oczyszczalnie ścieków komunalnych – podział na grupy RLM</t>
  </si>
  <si>
    <t>NAKŁADY FINANSOWE - PODZIAŁ NA PRZEDZIAŁY RLM</t>
  </si>
  <si>
    <t>w tym koszty związane
 z wybudowaniem sieci</t>
  </si>
  <si>
    <t>w tym koszty związane
 z modernizacją sieci</t>
  </si>
  <si>
    <t>w tym koszty związane
 z przeróbką osadu 
na oczyszczalni</t>
  </si>
  <si>
    <t>w tym koszty związane
 z zagospodarowaniem osadu</t>
  </si>
  <si>
    <t xml:space="preserve"> [tys. zł] </t>
  </si>
  <si>
    <t>NAKŁADY FINANSOWE - PODZIAŁ NA WOJEWÓDZTWA</t>
  </si>
  <si>
    <t xml:space="preserve">NAKŁADY FINANSOWE - PODZIAŁ NA DORZECZA </t>
  </si>
  <si>
    <t>NAKŁADY FINANSOWE - PODZIAŁ NA REGIONY WODNE</t>
  </si>
  <si>
    <t>Tabela 1. Źródła pochodzenia nakładów finansowych – podział na grupy RLM</t>
  </si>
  <si>
    <t>ŹRÓDŁA POCHODZENIA NAKŁADÓW FINANSOWYCH - PODZIAŁ NA PRZEDZIAŁY RLM</t>
  </si>
  <si>
    <t>Narodowy Fundusz Ochrony Środowiska
 i Gospodarki Wodnej</t>
  </si>
  <si>
    <t>Wojewódzkie Fundusze Ochrony Środowiska
 i Gospodarki Wodnej</t>
  </si>
  <si>
    <t>ŹRÓDŁA POCHODZENIA NAKŁADÓW FINANSOWYCH - PODZIAŁ NA WOJEWÓDZTWA</t>
  </si>
  <si>
    <t xml:space="preserve">ŹRÓDŁA POCHODZENIA NAKŁADÓW FINANSOWYCH - PODZIAŁ NA DORZECZA </t>
  </si>
  <si>
    <t>ŹRÓDŁA POCHODZENIA NAKŁADÓW FINANSOWYCH - PODZIAŁ NA REGIONY WODNE</t>
  </si>
  <si>
    <t>≥ 2 000 &lt; 10000</t>
  </si>
  <si>
    <t>Inne</t>
  </si>
  <si>
    <t>Wielkoposkie</t>
  </si>
  <si>
    <t>Dorzecze</t>
  </si>
  <si>
    <t xml:space="preserve">Odra </t>
  </si>
  <si>
    <t>Region wodny</t>
  </si>
  <si>
    <t>Liczba oczyszczalni</t>
  </si>
  <si>
    <t>w tym koszty związane z wykonywaniem dokumentacji projektowej</t>
  </si>
  <si>
    <t xml:space="preserve">ZBIORCZE SIECI KANALIZACYJNE - PODZIAŁ NA PRZEDZIAŁY RLM </t>
  </si>
  <si>
    <t>OCZYSZCZALNIE ŚCIEKÓW KOMUNALNYCH - PODZIAŁ NA DORZECZA</t>
  </si>
  <si>
    <t>OCZYSZCZALNIE ŚCIEKÓW KOMUNALNYCH - PODZIAŁ NA REGIONY WODNE</t>
  </si>
  <si>
    <t>≥ 150 000</t>
  </si>
  <si>
    <t>≥ 100 000 &lt; 150 000</t>
  </si>
  <si>
    <t>Tabela 2. Realizacja zbiorczych sieci kanalizacyjnych na terenie aglomeracji – podział na województwa</t>
  </si>
  <si>
    <t>Tabela 3. Realizacja zbiorczych sieci kanalizacyjnych na terenie aglomeracji – podział na dorzecza</t>
  </si>
  <si>
    <t>Tabela 4. Realizacja zbiorczych sieci kanalizacyjnych na terenie aglomeracji – podział na regiony wodne</t>
  </si>
  <si>
    <t>Tabela 2. Realizacja oczyszczalni ścieków komunalnych na terenie aglomeracji – podział na województwa</t>
  </si>
  <si>
    <t>Tabela 3. Realizacja oczyszczalni ścieków komunalnych na terenie aglomeracji – podział na dorzecza</t>
  </si>
  <si>
    <t>Tabela 4. Realizacja oczyszczalni ścieków komunalnych na terenie aglomeracji – podział na regiony wodne</t>
  </si>
  <si>
    <t>Tabela 2. Źródła pochodzenia nakładów finansowych – podział na województwa</t>
  </si>
  <si>
    <t>Tabela 3. Źródła pochodzenia nakładów finansowych – podział na dorzecza</t>
  </si>
  <si>
    <t>Tabela 4. Źródła pochodzenia nakładów finansowych – podział na regiony wodne</t>
  </si>
  <si>
    <t>Tabela 2. Poniesione nakłady finansowe na zbiorcze sieci kanalizacyjne oraz oczyszczalnie ścieków komunalnych – podział na województwa</t>
  </si>
  <si>
    <t>Tabela 3. Poniesione nakłady finansowe na zbiorcze sieci kanalizacyjne oraz oczyszczalnie ścieków komunalnych – podział na dorzecza</t>
  </si>
  <si>
    <t>Tabela 4. Poniesione nakłady finansowe na zbiorcze sieci kanalizacyjne oraz oczyszczalnie ścieków komunalnych – podział na regiony wodne</t>
  </si>
  <si>
    <t>RLMrz aglomeracji</t>
  </si>
  <si>
    <t xml:space="preserve">Liczba rzeczywistych mieszkańców 
w aglomeracji </t>
  </si>
  <si>
    <t xml:space="preserve">Liczba mieszkańców korzystających 
z systemu kanalizacyjnego </t>
  </si>
  <si>
    <t>Liczba mieszkańców obsługiwanych przez tabor asenizacyjny</t>
  </si>
  <si>
    <t xml:space="preserve">Liczba mieszkańców obsługiwanych przez systemy indywidualne </t>
  </si>
  <si>
    <t>Województwo</t>
  </si>
  <si>
    <t xml:space="preserve">Długość sieci kanalizacyjnej ogółem (sanitarnej
 i ogólnospławnej) w aglomeracji                                   </t>
  </si>
  <si>
    <t>Długość wybudowanej sieci kanalizacyjnej</t>
  </si>
  <si>
    <t>Długość zmodernizowanej sieci kanalizacyjnej</t>
  </si>
  <si>
    <t xml:space="preserve">Długość sieci kanalizacyjnej ogółem (sanitarnej
 i ogólnospławnej) w aglomeracji                    </t>
  </si>
  <si>
    <t>Ilość ścieków komunalnych odprowadzanych zbiorczym systemem kanalizacyjnym do oczyszczalni</t>
  </si>
  <si>
    <r>
      <t>Przyrost liczby mieszkańców rzeczywistych korzystających 
z usług kanalizacyjnych 
w wyniku wybudowania sieci kanalizacyjnej</t>
    </r>
    <r>
      <rPr>
        <b/>
        <u/>
        <sz val="9"/>
        <color indexed="8"/>
        <rFont val="Arial"/>
        <family val="2"/>
        <charset val="238"/>
      </rPr>
      <t/>
    </r>
  </si>
  <si>
    <t>Inwestycje na oczyszczalniach ścieków zrealizowane w latach 2018-2019
(BN, M, MO, R, RM)*</t>
  </si>
  <si>
    <t>Ilość oczyszczanych ścieków komunalnych ogółem w ciągu roku</t>
  </si>
  <si>
    <t>stan na 31.12.2019 r.</t>
  </si>
  <si>
    <t>Ilość suchej masy osadów powstających na oczyszczalni poddanych zagospodarowaniu łącznie z osadami zmagazynowanymi na oczyszczalni w latach poprzednich</t>
  </si>
  <si>
    <t>Ilość suchej masy osadów powstających na oczyszczalni</t>
  </si>
  <si>
    <t>Ilość suchej masy osadów powstających na oczyszczalni wraz ze sposobem zagospodarowania osadu</t>
  </si>
  <si>
    <t>Nakłady poniesione w latach 2018-2019</t>
  </si>
  <si>
    <t>Zbiorcze systemy kanalizacyjne</t>
  </si>
  <si>
    <t>Oczyszczalnia ścieków komunalnych</t>
  </si>
  <si>
    <t>Łącznie nakłady poniesione*</t>
  </si>
  <si>
    <t>w tym koszty związane z inwestycjami na oczyszczalni</t>
  </si>
  <si>
    <t>Źródła pochodzenia nakładów finansowych poniesionych w latach 2018-2019</t>
  </si>
  <si>
    <t>Środki własne samorządów gmin oraz środki przedsiębiorstw wodociągowo-kanalizacyjnych</t>
  </si>
  <si>
    <t xml:space="preserve">Fundusze ekologiczne </t>
  </si>
  <si>
    <t xml:space="preserve">Fundusze zagraniczne  </t>
  </si>
  <si>
    <t>Inne źródła finansowania (banki, środki prywatne, agencje)</t>
  </si>
  <si>
    <t>* Różnice pomiędzy wielkością nakładów finansowych poniesionych na realizację systemów kanalizacyjnych a wielkością nakładów finansowych pod względem źródła ich pochodzenia wynikają przede wszystkim z odmiennych terminów realizacji inwestycji w stosunku do zapisów księgowych.</t>
  </si>
  <si>
    <t>&lt; 2 000</t>
  </si>
  <si>
    <t>Przedział RLM
(wg RLMrz)</t>
  </si>
  <si>
    <t>Liczba aktywnych aglomeracji</t>
  </si>
  <si>
    <t xml:space="preserve">≥ 10 000 &lt; 15 000 </t>
  </si>
  <si>
    <t>Liczba aktywnych oczyszczalni</t>
  </si>
  <si>
    <t>magazynowanie czasowe na terenie oczyszczalni do unieszkodliwienia lub odzysku po roku sprawozdawczym</t>
  </si>
  <si>
    <t>wywiezienie do innej oczyszczalni celem dalszej obróbki</t>
  </si>
  <si>
    <t>przeznaczenie na inne cele</t>
  </si>
  <si>
    <r>
      <t>w tym PUB</t>
    </r>
    <r>
      <rPr>
        <vertAlign val="superscript"/>
        <sz val="10"/>
        <color indexed="8"/>
        <rFont val="Arial"/>
        <family val="2"/>
        <charset val="238"/>
      </rPr>
      <t>1)</t>
    </r>
  </si>
  <si>
    <r>
      <t>w tym B</t>
    </r>
    <r>
      <rPr>
        <vertAlign val="superscript"/>
        <sz val="10"/>
        <color indexed="8"/>
        <rFont val="Arial"/>
        <family val="2"/>
        <charset val="238"/>
      </rPr>
      <t>2)</t>
    </r>
  </si>
  <si>
    <r>
      <t>w tym ilość oczyszczalni spełniających wymagania rozporządzenia "ściekowego"</t>
    </r>
    <r>
      <rPr>
        <vertAlign val="superscript"/>
        <sz val="10"/>
        <color indexed="8"/>
        <rFont val="Arial"/>
        <family val="2"/>
        <charset val="238"/>
      </rPr>
      <t>3)</t>
    </r>
    <r>
      <rPr>
        <sz val="10"/>
        <color indexed="8"/>
        <rFont val="Arial"/>
        <family val="2"/>
        <charset val="238"/>
      </rPr>
      <t xml:space="preserve"> </t>
    </r>
  </si>
  <si>
    <t>Ilość ścieków komunalnych powstających w aglomeracji ogółem</t>
  </si>
  <si>
    <r>
      <t>[tys. m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/r]</t>
    </r>
  </si>
  <si>
    <r>
      <t xml:space="preserve"> [tys. m</t>
    </r>
    <r>
      <rPr>
        <vertAlign val="superscript"/>
        <sz val="10"/>
        <color indexed="8"/>
        <rFont val="Arial"/>
        <family val="2"/>
        <charset val="238"/>
      </rPr>
      <t>3</t>
    </r>
    <r>
      <rPr>
        <sz val="10"/>
        <color indexed="8"/>
        <rFont val="Arial"/>
        <family val="2"/>
        <charset val="238"/>
      </rPr>
      <t>/r]</t>
    </r>
  </si>
  <si>
    <t>ZAŁĄCZNIK – GRUPA 5: NAKŁADY FINANSOWE</t>
  </si>
  <si>
    <t>ZAŁĄCZNIK – GRUPA 4: GOSPODARKA OSADOWA</t>
  </si>
  <si>
    <t>ZAŁĄCZNIK – GRUPA 3: OCZYSZCZALNIE ŚCIEKÓW KOMUNALNYCH</t>
  </si>
  <si>
    <t>ZAŁĄCZNIK – GRUPA 2: ZBIORCZE SIECI KANALIZACYJNE</t>
  </si>
  <si>
    <t>ZAŁĄCZNIK – GRUPA 1: AGLOMERACJE DANE PODSTAWOWE</t>
  </si>
  <si>
    <t>Tabela 1. Dane podstawowe dotyczące aglomeracji – podział na przedziały RLM</t>
  </si>
  <si>
    <t>Tabela 2. Dane podstawowe dotyczące aglomeracji – podział na województwa</t>
  </si>
  <si>
    <t>Tabela 3. Dane podstawowe dotyczące aglomeracji – podział na dorzecza</t>
  </si>
  <si>
    <t>Tabela 4. Dane podstawowe dotyczące aglomeracji – podział na regiony wodne</t>
  </si>
  <si>
    <t>ZAŁĄCZNIK – GRUPA 5A: ŹRÓDŁA POCHODZENIA NAKŁADÓW FINANSOWYCH</t>
  </si>
  <si>
    <t>Tabela 1. Gospodarka osadowa w roku 2018 – podział na przedziały RLM</t>
  </si>
  <si>
    <t>Tabela 2. Gospodarka osadowa w roku 2019 – podział na przedziały RLM</t>
  </si>
  <si>
    <t>Tabela 3. Gospodarka osadowa w roku 2018 – podział na województwa</t>
  </si>
  <si>
    <t>Tabela 4. Gospodarka osadowa w roku 2019 – podział na województwa</t>
  </si>
  <si>
    <t>Tabela 5. Gospodarka osadowa w roku 2018 – podział na dorzecza</t>
  </si>
  <si>
    <t>Tabela 6. Gospodarka osadowa w roku 2019 – podział na dorzecza</t>
  </si>
  <si>
    <t>Tabela 7. Gospodarka osadowa w roku 2018 – podział na regiony wodne</t>
  </si>
  <si>
    <t>Tabela 8. Gospodarka osadowa w roku 2019 – podział na regiony wodne</t>
  </si>
  <si>
    <r>
      <t xml:space="preserve">1) </t>
    </r>
    <r>
      <rPr>
        <sz val="9"/>
        <color indexed="8"/>
        <rFont val="Arial"/>
        <family val="2"/>
        <charset val="238"/>
      </rPr>
      <t xml:space="preserve">PUB – oczyszczalnia biologiczna z podwyższonym usuwaniem związków azotu (N), fosforu (P).
</t>
    </r>
    <r>
      <rPr>
        <vertAlign val="superscript"/>
        <sz val="9"/>
        <color indexed="8"/>
        <rFont val="Arial"/>
        <family val="2"/>
        <charset val="238"/>
      </rPr>
      <t xml:space="preserve">2) </t>
    </r>
    <r>
      <rPr>
        <sz val="9"/>
        <color indexed="8"/>
        <rFont val="Arial"/>
        <family val="2"/>
        <charset val="238"/>
      </rPr>
      <t xml:space="preserve">B – oczyszczalnia biologiczna.
</t>
    </r>
    <r>
      <rPr>
        <vertAlign val="superscript"/>
        <sz val="9"/>
        <color indexed="8"/>
        <rFont val="Arial"/>
        <family val="2"/>
        <charset val="238"/>
      </rPr>
      <t>3)</t>
    </r>
    <r>
      <rPr>
        <sz val="9"/>
        <color indexed="8"/>
        <rFont val="Arial"/>
        <family val="2"/>
        <charset val="238"/>
      </rPr>
      <t xml:space="preserve"> Rozporządzenie Ministra Gospodarki Morskiej i Żeglugi Śródlądowej z dnia 12 lipca 2019 r. w sprawie substancji szczególnie szkodliwych dla środowiska wodnego oraz warunków, jakie należy spełnić przy wprowadzaniu do wód lub do ziemi ścieków, a także przy odprowadzaniu wód opadowych lub roztopowych do wód lub do urządzeń wodnych (Dz. U. z 2019 r. poz. 1311).
*BN – budowa nowej oczyszczalni ścieków, M – modernizacja oczyszczalni ścieków, R – rozbudowa oczyszczalni ścieków, RM – rozbudowa i modernizacja oczyszczalni ścieków, MO – modernizacja tylko części osadowej oczyszczalni.
</t>
    </r>
  </si>
  <si>
    <t>stosowanie w rolnictwie</t>
  </si>
  <si>
    <t>stosowanie do rekultywacji terenów, w tym gruntów na cele rolne</t>
  </si>
  <si>
    <t>składowanie na składowiskach odpadów</t>
  </si>
  <si>
    <t>magazynowanie czasowo na terenie oczyszczalni</t>
  </si>
  <si>
    <t>stosowanie do uprawy roślin przeznaczonych do produkcji kompostu</t>
  </si>
  <si>
    <t>zastosowanie do produkcji kompostu
[R3]</t>
  </si>
  <si>
    <t>zastosowanie do rekultywacji terenów
[R10]</t>
  </si>
  <si>
    <t>zastosowanie do uprawy roślin przeznaczonych na kompost
[R10]</t>
  </si>
  <si>
    <t>zastosowanie do uprawy roślin nie przeznaczonych do spożycia i pasz
[R10]</t>
  </si>
  <si>
    <t>zastosowanie w rolnictwie, w tym do uprawy roślin do produkcji pasz
[R10]</t>
  </si>
  <si>
    <t>poddanie wysuszeniu
[D9]</t>
  </si>
  <si>
    <t>poddanie termicznemu przekształceniu
[D10]</t>
  </si>
  <si>
    <t>zastosowanie przez wykorzystanie lub wymianę osadów (przeróbka w instalacji) za wyjątkiem przekazania do innej oczyszczalni ścieków [R11 lub R12]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</si>
</sst>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0000"/>
    <numFmt numFmtId="166" formatCode="0.0%"/>
  </numFmts>
  <fonts count="3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color indexed="8"/>
      <name val="Arial"/>
      <family val="2"/>
      <charset val="238"/>
    </font>
    <font>
      <sz val="9"/>
      <name val="Calibri"/>
      <family val="2"/>
      <charset val="238"/>
    </font>
    <font>
      <i/>
      <sz val="10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8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Arial CE"/>
      <charset val="238"/>
    </font>
    <font>
      <i/>
      <sz val="10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vertAlign val="superscript"/>
      <sz val="9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19" fillId="4" borderId="0" applyNumberFormat="0" applyFont="0" applyBorder="0" applyAlignment="0" applyProtection="0"/>
    <xf numFmtId="0" fontId="19" fillId="4" borderId="0" applyNumberFormat="0" applyFont="0" applyBorder="0" applyAlignment="0" applyProtection="0"/>
    <xf numFmtId="43" fontId="20" fillId="0" borderId="0" applyFont="0" applyFill="0" applyBorder="0" applyAlignment="0" applyProtection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21" fillId="5" borderId="0" applyNumberFormat="0" applyFont="0" applyBorder="0" applyAlignment="0" applyProtection="0"/>
    <xf numFmtId="0" fontId="21" fillId="5" borderId="0" applyNumberFormat="0" applyFont="0" applyBorder="0" applyAlignment="0" applyProtection="0"/>
    <xf numFmtId="0" fontId="5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5" fillId="0" borderId="0"/>
    <xf numFmtId="0" fontId="22" fillId="0" borderId="0"/>
    <xf numFmtId="0" fontId="20" fillId="0" borderId="0"/>
    <xf numFmtId="0" fontId="3" fillId="0" borderId="0"/>
    <xf numFmtId="0" fontId="4" fillId="0" borderId="0"/>
    <xf numFmtId="0" fontId="23" fillId="0" borderId="0"/>
    <xf numFmtId="0" fontId="5" fillId="0" borderId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0" fontId="24" fillId="6" borderId="0" applyNumberFormat="0" applyFont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228">
    <xf numFmtId="0" fontId="0" fillId="0" borderId="0" xfId="0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left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4" fillId="0" borderId="0" xfId="0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/>
    <xf numFmtId="0" fontId="4" fillId="0" borderId="3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Fill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Fill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Fill="1" applyBorder="1"/>
    <xf numFmtId="0" fontId="2" fillId="0" borderId="0" xfId="0" applyFont="1" applyBorder="1"/>
    <xf numFmtId="164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/>
    <xf numFmtId="0" fontId="10" fillId="0" borderId="0" xfId="0" applyFont="1" applyAlignment="1"/>
    <xf numFmtId="164" fontId="8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8" fillId="0" borderId="0" xfId="0" applyNumberFormat="1" applyFont="1" applyFill="1"/>
    <xf numFmtId="164" fontId="8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3" fillId="0" borderId="0" xfId="0" applyFont="1" applyFill="1" applyBorder="1"/>
    <xf numFmtId="0" fontId="13" fillId="0" borderId="0" xfId="0" applyFont="1" applyFill="1"/>
    <xf numFmtId="164" fontId="4" fillId="0" borderId="4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3" fontId="25" fillId="0" borderId="1" xfId="22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0" fontId="28" fillId="0" borderId="0" xfId="0" applyFont="1" applyBorder="1"/>
    <xf numFmtId="0" fontId="28" fillId="0" borderId="0" xfId="0" applyFont="1"/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/>
    <xf numFmtId="1" fontId="25" fillId="0" borderId="0" xfId="0" applyNumberFormat="1" applyFont="1" applyFill="1" applyBorder="1"/>
    <xf numFmtId="1" fontId="25" fillId="0" borderId="0" xfId="0" applyNumberFormat="1" applyFont="1" applyFill="1"/>
    <xf numFmtId="0" fontId="29" fillId="0" borderId="0" xfId="0" applyFont="1" applyFill="1" applyBorder="1"/>
    <xf numFmtId="0" fontId="29" fillId="0" borderId="0" xfId="0" applyFont="1" applyFill="1"/>
    <xf numFmtId="164" fontId="25" fillId="0" borderId="0" xfId="0" applyNumberFormat="1" applyFont="1" applyFill="1" applyBorder="1"/>
    <xf numFmtId="164" fontId="25" fillId="0" borderId="0" xfId="0" applyNumberFormat="1" applyFont="1" applyFill="1"/>
    <xf numFmtId="0" fontId="25" fillId="0" borderId="0" xfId="0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/>
    <xf numFmtId="0" fontId="25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27" fillId="0" borderId="0" xfId="0" applyFont="1" applyFill="1"/>
    <xf numFmtId="0" fontId="25" fillId="0" borderId="2" xfId="0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3" fontId="25" fillId="0" borderId="0" xfId="0" applyNumberFormat="1" applyFont="1"/>
    <xf numFmtId="164" fontId="28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3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1" fontId="25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164" fontId="25" fillId="0" borderId="0" xfId="0" applyNumberFormat="1" applyFont="1" applyFill="1" applyAlignment="1">
      <alignment horizontal="center"/>
    </xf>
    <xf numFmtId="164" fontId="28" fillId="0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49" fontId="0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28" fillId="0" borderId="0" xfId="0" applyNumberFormat="1" applyFont="1" applyAlignment="1">
      <alignment horizontal="center" vertical="center"/>
    </xf>
    <xf numFmtId="164" fontId="28" fillId="0" borderId="0" xfId="0" applyNumberFormat="1" applyFont="1"/>
    <xf numFmtId="164" fontId="28" fillId="0" borderId="0" xfId="0" applyNumberFormat="1" applyFont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30" fillId="0" borderId="0" xfId="0" applyNumberFormat="1" applyFont="1" applyAlignment="1"/>
    <xf numFmtId="3" fontId="25" fillId="0" borderId="0" xfId="17" applyNumberFormat="1" applyFont="1" applyFill="1" applyAlignment="1">
      <alignment horizontal="left" vertical="center" wrapText="1"/>
    </xf>
    <xf numFmtId="3" fontId="25" fillId="0" borderId="0" xfId="0" applyNumberFormat="1" applyFont="1" applyFill="1" applyAlignment="1">
      <alignment horizontal="left"/>
    </xf>
    <xf numFmtId="3" fontId="25" fillId="0" borderId="0" xfId="0" applyNumberFormat="1" applyFont="1" applyFill="1" applyAlignment="1">
      <alignment horizontal="center"/>
    </xf>
    <xf numFmtId="1" fontId="25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/>
    <xf numFmtId="3" fontId="25" fillId="0" borderId="0" xfId="0" applyNumberFormat="1" applyFont="1" applyFill="1"/>
    <xf numFmtId="0" fontId="0" fillId="0" borderId="0" xfId="0" applyAlignment="1">
      <alignment horizontal="left" vertical="center"/>
    </xf>
    <xf numFmtId="3" fontId="29" fillId="0" borderId="0" xfId="0" applyNumberFormat="1" applyFont="1" applyFill="1" applyBorder="1"/>
    <xf numFmtId="3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wrapText="1"/>
    </xf>
    <xf numFmtId="3" fontId="25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3" fontId="25" fillId="7" borderId="1" xfId="0" applyNumberFormat="1" applyFont="1" applyFill="1" applyBorder="1" applyAlignment="1">
      <alignment horizontal="center" vertical="center" wrapText="1"/>
    </xf>
    <xf numFmtId="3" fontId="25" fillId="7" borderId="1" xfId="0" applyNumberFormat="1" applyFont="1" applyFill="1" applyBorder="1" applyAlignment="1">
      <alignment horizontal="center" vertical="center"/>
    </xf>
    <xf numFmtId="49" fontId="25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/>
    </xf>
    <xf numFmtId="3" fontId="4" fillId="7" borderId="4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65" fontId="28" fillId="0" borderId="0" xfId="0" applyNumberFormat="1" applyFont="1"/>
    <xf numFmtId="165" fontId="25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left" vertical="top" wrapText="1"/>
    </xf>
    <xf numFmtId="165" fontId="4" fillId="0" borderId="0" xfId="0" applyNumberFormat="1" applyFont="1" applyFill="1" applyBorder="1"/>
    <xf numFmtId="165" fontId="8" fillId="0" borderId="0" xfId="0" applyNumberFormat="1" applyFont="1"/>
    <xf numFmtId="165" fontId="28" fillId="0" borderId="0" xfId="0" applyNumberFormat="1" applyFont="1" applyAlignment="1">
      <alignment horizontal="center"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/>
    <xf numFmtId="3" fontId="25" fillId="0" borderId="1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3" fontId="25" fillId="8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 wrapText="1"/>
    </xf>
    <xf numFmtId="3" fontId="25" fillId="0" borderId="1" xfId="26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44" fontId="4" fillId="0" borderId="6" xfId="24" applyFont="1" applyFill="1" applyBorder="1" applyAlignment="1">
      <alignment horizontal="center" vertical="center"/>
    </xf>
    <xf numFmtId="44" fontId="4" fillId="0" borderId="8" xfId="24" applyFont="1" applyFill="1" applyBorder="1" applyAlignment="1">
      <alignment horizontal="center" vertical="center"/>
    </xf>
    <xf numFmtId="44" fontId="4" fillId="0" borderId="7" xfId="24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4" fontId="5" fillId="0" borderId="1" xfId="24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</cellXfs>
  <cellStyles count="31">
    <cellStyle name="Dobre 2" xfId="1"/>
    <cellStyle name="Dobry 2" xfId="2"/>
    <cellStyle name="Dziesiętny 2" xfId="3"/>
    <cellStyle name="Excel Built-in Normal" xfId="4"/>
    <cellStyle name="Excel Built-in Normal 2" xfId="5"/>
    <cellStyle name="Excel_BuiltIn_Dobre" xfId="6"/>
    <cellStyle name="Neutralne 2" xfId="7"/>
    <cellStyle name="Neutralny 2" xfId="8"/>
    <cellStyle name="Neutralny 2 2" xfId="9"/>
    <cellStyle name="Normalny" xfId="0" builtinId="0"/>
    <cellStyle name="Normalny 10" xfId="26"/>
    <cellStyle name="Normalny 2" xfId="10"/>
    <cellStyle name="Normalny 2 2" xfId="11"/>
    <cellStyle name="Normalny 2 2 2" xfId="12"/>
    <cellStyle name="Normalny 2 3" xfId="13"/>
    <cellStyle name="Normalny 3" xfId="14"/>
    <cellStyle name="Normalny 3 2" xfId="15"/>
    <cellStyle name="Normalny 4" xfId="16"/>
    <cellStyle name="Normalny 4 2" xfId="28"/>
    <cellStyle name="Normalny 5" xfId="17"/>
    <cellStyle name="Normalny 5 2" xfId="18"/>
    <cellStyle name="Normalny 5 2 2" xfId="29"/>
    <cellStyle name="Normalny 6" xfId="19"/>
    <cellStyle name="Normalny 7" xfId="20"/>
    <cellStyle name="Normalny 8" xfId="21"/>
    <cellStyle name="Normalny 9" xfId="27"/>
    <cellStyle name="Normalny_Arkusz1" xfId="22"/>
    <cellStyle name="TableStyleLight1" xfId="23"/>
    <cellStyle name="Walutowy" xfId="24" builtinId="4"/>
    <cellStyle name="Walutowy 2" xfId="30"/>
    <cellStyle name="Zły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abSelected="1" zoomScale="70" zoomScaleNormal="70" workbookViewId="0">
      <pane ySplit="1" topLeftCell="A2" activePane="bottomLeft" state="frozenSplit"/>
      <selection pane="bottomLeft"/>
    </sheetView>
  </sheetViews>
  <sheetFormatPr defaultRowHeight="12.75" x14ac:dyDescent="0.2"/>
  <cols>
    <col min="1" max="1" width="21.85546875" style="60" customWidth="1"/>
    <col min="2" max="3" width="12.7109375" style="60" customWidth="1"/>
    <col min="4" max="4" width="12.7109375" style="83" customWidth="1"/>
    <col min="5" max="6" width="12.7109375" style="61" customWidth="1"/>
    <col min="7" max="13" width="12.7109375" style="83" customWidth="1"/>
    <col min="14" max="14" width="9.140625" style="62"/>
    <col min="15" max="15" width="9.140625" style="63"/>
    <col min="16" max="16" width="11.5703125" style="63" bestFit="1" customWidth="1"/>
    <col min="17" max="20" width="13.28515625" style="63" customWidth="1"/>
    <col min="21" max="16384" width="9.140625" style="63"/>
  </cols>
  <sheetData>
    <row r="1" spans="1:22" ht="22.5" customHeight="1" x14ac:dyDescent="0.2">
      <c r="A1" s="59" t="s">
        <v>140</v>
      </c>
      <c r="D1" s="61"/>
      <c r="G1" s="61"/>
      <c r="H1" s="61"/>
      <c r="I1" s="61"/>
      <c r="J1" s="61"/>
      <c r="K1" s="61"/>
      <c r="L1" s="61"/>
      <c r="M1" s="61"/>
    </row>
    <row r="2" spans="1:22" s="64" customFormat="1" ht="22.5" customHeight="1" x14ac:dyDescent="0.2">
      <c r="A2" s="52" t="s">
        <v>141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22" s="66" customFormat="1" ht="30.75" customHeight="1" x14ac:dyDescent="0.2">
      <c r="A3" s="195" t="s">
        <v>30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65"/>
    </row>
    <row r="4" spans="1:22" s="67" customFormat="1" ht="24" customHeight="1" x14ac:dyDescent="0.2">
      <c r="A4" s="196" t="s">
        <v>123</v>
      </c>
      <c r="B4" s="196" t="s">
        <v>124</v>
      </c>
      <c r="C4" s="196"/>
      <c r="D4" s="194" t="s">
        <v>93</v>
      </c>
      <c r="E4" s="194"/>
      <c r="F4" s="194" t="s">
        <v>94</v>
      </c>
      <c r="G4" s="194"/>
      <c r="H4" s="194" t="s">
        <v>95</v>
      </c>
      <c r="I4" s="194"/>
      <c r="J4" s="194" t="s">
        <v>96</v>
      </c>
      <c r="K4" s="194"/>
      <c r="L4" s="194" t="s">
        <v>97</v>
      </c>
      <c r="M4" s="194"/>
      <c r="N4" s="64"/>
    </row>
    <row r="5" spans="1:22" s="67" customFormat="1" ht="29.25" customHeight="1" x14ac:dyDescent="0.2">
      <c r="A5" s="196"/>
      <c r="B5" s="196"/>
      <c r="C5" s="196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64"/>
      <c r="P5" s="64"/>
      <c r="Q5" s="64"/>
      <c r="R5" s="64"/>
      <c r="S5" s="64"/>
      <c r="T5" s="64"/>
      <c r="U5" s="64"/>
      <c r="V5" s="64"/>
    </row>
    <row r="6" spans="1:22" s="67" customFormat="1" ht="13.5" customHeight="1" x14ac:dyDescent="0.2">
      <c r="A6" s="196"/>
      <c r="B6" s="196"/>
      <c r="C6" s="196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64"/>
      <c r="P6" s="64"/>
      <c r="Q6" s="197"/>
      <c r="R6" s="198"/>
      <c r="S6" s="197"/>
      <c r="T6" s="198"/>
      <c r="U6" s="64"/>
      <c r="V6" s="64"/>
    </row>
    <row r="7" spans="1:22" s="69" customFormat="1" ht="23.25" customHeight="1" x14ac:dyDescent="0.2">
      <c r="A7" s="196"/>
      <c r="B7" s="153">
        <v>2018</v>
      </c>
      <c r="C7" s="153">
        <v>2019</v>
      </c>
      <c r="D7" s="153">
        <v>2018</v>
      </c>
      <c r="E7" s="153">
        <v>2019</v>
      </c>
      <c r="F7" s="153">
        <v>2018</v>
      </c>
      <c r="G7" s="153">
        <v>2019</v>
      </c>
      <c r="H7" s="153">
        <v>2018</v>
      </c>
      <c r="I7" s="153">
        <v>2019</v>
      </c>
      <c r="J7" s="153">
        <v>2018</v>
      </c>
      <c r="K7" s="153">
        <v>2019</v>
      </c>
      <c r="L7" s="153">
        <v>2018</v>
      </c>
      <c r="M7" s="153">
        <v>2019</v>
      </c>
      <c r="N7" s="68"/>
      <c r="P7" s="68"/>
      <c r="Q7" s="112"/>
      <c r="R7" s="112"/>
      <c r="S7" s="112"/>
      <c r="T7" s="112"/>
      <c r="U7" s="68"/>
      <c r="V7" s="68"/>
    </row>
    <row r="8" spans="1:22" s="71" customFormat="1" ht="12.75" customHeight="1" x14ac:dyDescent="0.2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70"/>
      <c r="P8" s="70"/>
      <c r="Q8" s="119"/>
      <c r="R8" s="119"/>
      <c r="S8" s="119"/>
      <c r="T8" s="119"/>
      <c r="U8" s="119"/>
      <c r="V8" s="70"/>
    </row>
    <row r="9" spans="1:22" s="71" customFormat="1" ht="36" customHeight="1" x14ac:dyDescent="0.2">
      <c r="A9" s="120" t="s">
        <v>79</v>
      </c>
      <c r="B9" s="123">
        <v>42</v>
      </c>
      <c r="C9" s="121">
        <v>42</v>
      </c>
      <c r="D9" s="123">
        <v>16371265</v>
      </c>
      <c r="E9" s="121">
        <v>16379298</v>
      </c>
      <c r="F9" s="123">
        <v>11711490</v>
      </c>
      <c r="G9" s="121">
        <v>11626672</v>
      </c>
      <c r="H9" s="123">
        <v>11386504</v>
      </c>
      <c r="I9" s="121">
        <v>11302135</v>
      </c>
      <c r="J9" s="123">
        <v>284227</v>
      </c>
      <c r="K9" s="121">
        <v>295194</v>
      </c>
      <c r="L9" s="123">
        <v>25504</v>
      </c>
      <c r="M9" s="121">
        <v>25822</v>
      </c>
      <c r="N9" s="70"/>
      <c r="O9" s="136"/>
      <c r="P9" s="117"/>
      <c r="Q9" s="113"/>
      <c r="R9" s="113"/>
      <c r="S9" s="113"/>
      <c r="T9" s="113"/>
      <c r="U9" s="118"/>
      <c r="V9" s="70"/>
    </row>
    <row r="10" spans="1:22" s="66" customFormat="1" ht="36" customHeight="1" x14ac:dyDescent="0.2">
      <c r="A10" s="120" t="s">
        <v>80</v>
      </c>
      <c r="B10" s="123">
        <v>27</v>
      </c>
      <c r="C10" s="121">
        <v>30</v>
      </c>
      <c r="D10" s="123">
        <v>3244952</v>
      </c>
      <c r="E10" s="121">
        <v>3494366</v>
      </c>
      <c r="F10" s="123">
        <v>2277781</v>
      </c>
      <c r="G10" s="121">
        <v>2496434</v>
      </c>
      <c r="H10" s="123">
        <v>2183954</v>
      </c>
      <c r="I10" s="121">
        <v>2378360</v>
      </c>
      <c r="J10" s="123">
        <v>82399</v>
      </c>
      <c r="K10" s="121">
        <v>105791</v>
      </c>
      <c r="L10" s="123">
        <v>7454</v>
      </c>
      <c r="M10" s="121">
        <v>10020</v>
      </c>
      <c r="N10" s="65"/>
      <c r="O10" s="136"/>
      <c r="P10" s="117"/>
      <c r="Q10" s="113"/>
      <c r="R10" s="113"/>
      <c r="S10" s="113"/>
      <c r="T10" s="113"/>
      <c r="U10" s="118"/>
      <c r="V10" s="65"/>
    </row>
    <row r="11" spans="1:22" s="73" customFormat="1" ht="36" customHeight="1" x14ac:dyDescent="0.2">
      <c r="A11" s="120" t="s">
        <v>17</v>
      </c>
      <c r="B11" s="123">
        <v>345</v>
      </c>
      <c r="C11" s="121">
        <v>351</v>
      </c>
      <c r="D11" s="123">
        <v>12530224</v>
      </c>
      <c r="E11" s="121">
        <v>12509812</v>
      </c>
      <c r="F11" s="123">
        <v>9125480</v>
      </c>
      <c r="G11" s="121">
        <v>9029239</v>
      </c>
      <c r="H11" s="123">
        <v>8572184</v>
      </c>
      <c r="I11" s="121">
        <v>8522584</v>
      </c>
      <c r="J11" s="123">
        <v>404657</v>
      </c>
      <c r="K11" s="121">
        <v>426874</v>
      </c>
      <c r="L11" s="123">
        <v>48982</v>
      </c>
      <c r="M11" s="121">
        <v>49996</v>
      </c>
      <c r="N11" s="72"/>
      <c r="O11" s="136"/>
      <c r="P11" s="117"/>
      <c r="Q11" s="113"/>
      <c r="R11" s="113"/>
      <c r="S11" s="113"/>
      <c r="T11" s="113"/>
      <c r="U11" s="118"/>
      <c r="V11" s="72"/>
    </row>
    <row r="12" spans="1:22" s="73" customFormat="1" ht="36" customHeight="1" x14ac:dyDescent="0.2">
      <c r="A12" s="120" t="s">
        <v>125</v>
      </c>
      <c r="B12" s="123">
        <v>134</v>
      </c>
      <c r="C12" s="121">
        <v>133</v>
      </c>
      <c r="D12" s="123">
        <v>1621399</v>
      </c>
      <c r="E12" s="121">
        <v>1586929</v>
      </c>
      <c r="F12" s="123">
        <v>1383816</v>
      </c>
      <c r="G12" s="121">
        <v>1362392</v>
      </c>
      <c r="H12" s="123">
        <v>1182692</v>
      </c>
      <c r="I12" s="121">
        <v>1174416</v>
      </c>
      <c r="J12" s="123">
        <v>144560</v>
      </c>
      <c r="K12" s="121">
        <v>165695</v>
      </c>
      <c r="L12" s="123">
        <v>17445</v>
      </c>
      <c r="M12" s="121">
        <v>13116</v>
      </c>
      <c r="N12" s="72"/>
      <c r="O12" s="136"/>
      <c r="P12" s="117"/>
      <c r="Q12" s="113"/>
      <c r="R12" s="113"/>
      <c r="S12" s="113"/>
      <c r="T12" s="113"/>
      <c r="U12" s="118"/>
      <c r="V12" s="72"/>
    </row>
    <row r="13" spans="1:22" s="64" customFormat="1" ht="36" customHeight="1" x14ac:dyDescent="0.2">
      <c r="A13" s="120" t="s">
        <v>68</v>
      </c>
      <c r="B13" s="123">
        <v>1009</v>
      </c>
      <c r="C13" s="121">
        <v>1020</v>
      </c>
      <c r="D13" s="123">
        <v>4679381</v>
      </c>
      <c r="E13" s="121">
        <v>4695068</v>
      </c>
      <c r="F13" s="123">
        <v>4272639</v>
      </c>
      <c r="G13" s="121">
        <v>4247239</v>
      </c>
      <c r="H13" s="123">
        <v>3494934</v>
      </c>
      <c r="I13" s="121">
        <v>3556809</v>
      </c>
      <c r="J13" s="123">
        <v>610773</v>
      </c>
      <c r="K13" s="121">
        <v>608947</v>
      </c>
      <c r="L13" s="123">
        <v>54923</v>
      </c>
      <c r="M13" s="121">
        <v>51091</v>
      </c>
      <c r="O13" s="137"/>
      <c r="P13" s="117"/>
      <c r="Q13" s="113"/>
      <c r="R13" s="113"/>
      <c r="S13" s="113"/>
      <c r="T13" s="113"/>
      <c r="U13" s="118"/>
    </row>
    <row r="14" spans="1:22" s="64" customFormat="1" ht="36" customHeight="1" x14ac:dyDescent="0.2">
      <c r="A14" s="122" t="s">
        <v>122</v>
      </c>
      <c r="B14" s="123">
        <v>16</v>
      </c>
      <c r="C14" s="121">
        <v>0</v>
      </c>
      <c r="D14" s="123">
        <v>30184</v>
      </c>
      <c r="E14" s="121">
        <v>0</v>
      </c>
      <c r="F14" s="123">
        <v>27996</v>
      </c>
      <c r="G14" s="121">
        <v>0</v>
      </c>
      <c r="H14" s="123">
        <v>20755</v>
      </c>
      <c r="I14" s="121">
        <v>0</v>
      </c>
      <c r="J14" s="123">
        <v>6299</v>
      </c>
      <c r="K14" s="121">
        <v>0</v>
      </c>
      <c r="L14" s="123">
        <v>526</v>
      </c>
      <c r="M14" s="121">
        <v>0</v>
      </c>
      <c r="O14" s="137"/>
      <c r="P14" s="117"/>
      <c r="Q14" s="113"/>
      <c r="R14" s="113"/>
      <c r="S14" s="113"/>
      <c r="T14" s="113"/>
      <c r="U14" s="118"/>
    </row>
    <row r="15" spans="1:22" s="64" customFormat="1" ht="36" customHeight="1" x14ac:dyDescent="0.2">
      <c r="A15" s="124" t="s">
        <v>26</v>
      </c>
      <c r="B15" s="125">
        <f>SUM(B9:B14)</f>
        <v>1573</v>
      </c>
      <c r="C15" s="125">
        <f t="shared" ref="C15:M15" si="0">SUM(C9:C14)</f>
        <v>1576</v>
      </c>
      <c r="D15" s="125">
        <f t="shared" si="0"/>
        <v>38477405</v>
      </c>
      <c r="E15" s="125">
        <f t="shared" si="0"/>
        <v>38665473</v>
      </c>
      <c r="F15" s="125">
        <f t="shared" si="0"/>
        <v>28799202</v>
      </c>
      <c r="G15" s="125">
        <f t="shared" si="0"/>
        <v>28761976</v>
      </c>
      <c r="H15" s="125">
        <f t="shared" si="0"/>
        <v>26841023</v>
      </c>
      <c r="I15" s="125">
        <f t="shared" si="0"/>
        <v>26934304</v>
      </c>
      <c r="J15" s="125">
        <f t="shared" si="0"/>
        <v>1532915</v>
      </c>
      <c r="K15" s="125">
        <f t="shared" si="0"/>
        <v>1602501</v>
      </c>
      <c r="L15" s="125">
        <f t="shared" si="0"/>
        <v>154834</v>
      </c>
      <c r="M15" s="125">
        <f t="shared" si="0"/>
        <v>150045</v>
      </c>
      <c r="O15" s="137"/>
      <c r="P15" s="117"/>
      <c r="Q15" s="113"/>
      <c r="R15" s="113"/>
      <c r="S15" s="113"/>
      <c r="T15" s="113"/>
      <c r="U15" s="118"/>
    </row>
    <row r="16" spans="1:22" s="64" customFormat="1" ht="22.5" customHeight="1" x14ac:dyDescent="0.2">
      <c r="A16" s="74"/>
      <c r="B16" s="75"/>
      <c r="C16" s="75"/>
      <c r="J16" s="75"/>
      <c r="K16" s="75"/>
      <c r="L16" s="75"/>
      <c r="M16" s="75"/>
      <c r="N16" s="76"/>
      <c r="O16" s="76"/>
      <c r="P16" s="114"/>
      <c r="Q16" s="114"/>
      <c r="R16" s="114"/>
    </row>
    <row r="17" spans="1:19" s="64" customFormat="1" ht="22.5" customHeight="1" x14ac:dyDescent="0.2">
      <c r="A17" s="56" t="s">
        <v>142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9" s="66" customFormat="1" ht="30.75" customHeight="1" x14ac:dyDescent="0.2">
      <c r="A18" s="195" t="s">
        <v>29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65"/>
    </row>
    <row r="19" spans="1:19" s="67" customFormat="1" ht="24" customHeight="1" x14ac:dyDescent="0.2">
      <c r="A19" s="196" t="s">
        <v>98</v>
      </c>
      <c r="B19" s="196" t="s">
        <v>124</v>
      </c>
      <c r="C19" s="196"/>
      <c r="D19" s="194" t="s">
        <v>93</v>
      </c>
      <c r="E19" s="194"/>
      <c r="F19" s="194" t="s">
        <v>94</v>
      </c>
      <c r="G19" s="194"/>
      <c r="H19" s="194" t="s">
        <v>95</v>
      </c>
      <c r="I19" s="194"/>
      <c r="J19" s="194" t="s">
        <v>96</v>
      </c>
      <c r="K19" s="194"/>
      <c r="L19" s="194" t="s">
        <v>97</v>
      </c>
      <c r="M19" s="194"/>
      <c r="N19" s="64"/>
    </row>
    <row r="20" spans="1:19" s="67" customFormat="1" ht="29.25" customHeight="1" x14ac:dyDescent="0.2">
      <c r="A20" s="196"/>
      <c r="B20" s="196"/>
      <c r="C20" s="196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64"/>
    </row>
    <row r="21" spans="1:19" s="67" customFormat="1" ht="18.75" customHeight="1" x14ac:dyDescent="0.2">
      <c r="A21" s="196"/>
      <c r="B21" s="196"/>
      <c r="C21" s="196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64"/>
    </row>
    <row r="22" spans="1:19" s="69" customFormat="1" ht="23.25" customHeight="1" x14ac:dyDescent="0.2">
      <c r="A22" s="196"/>
      <c r="B22" s="153">
        <v>2018</v>
      </c>
      <c r="C22" s="153">
        <v>2019</v>
      </c>
      <c r="D22" s="153">
        <v>2018</v>
      </c>
      <c r="E22" s="153">
        <v>2019</v>
      </c>
      <c r="F22" s="153">
        <v>2018</v>
      </c>
      <c r="G22" s="153">
        <v>2019</v>
      </c>
      <c r="H22" s="153">
        <v>2018</v>
      </c>
      <c r="I22" s="153">
        <v>2019</v>
      </c>
      <c r="J22" s="153">
        <v>2018</v>
      </c>
      <c r="K22" s="153">
        <v>2019</v>
      </c>
      <c r="L22" s="153">
        <v>2018</v>
      </c>
      <c r="M22" s="153">
        <v>2019</v>
      </c>
      <c r="N22" s="68"/>
    </row>
    <row r="23" spans="1:19" s="71" customFormat="1" ht="12.75" customHeight="1" x14ac:dyDescent="0.2">
      <c r="A23" s="154">
        <v>1</v>
      </c>
      <c r="B23" s="154">
        <v>2</v>
      </c>
      <c r="C23" s="154">
        <v>3</v>
      </c>
      <c r="D23" s="154">
        <v>4</v>
      </c>
      <c r="E23" s="154">
        <v>5</v>
      </c>
      <c r="F23" s="154">
        <v>6</v>
      </c>
      <c r="G23" s="154">
        <v>7</v>
      </c>
      <c r="H23" s="154">
        <v>8</v>
      </c>
      <c r="I23" s="154">
        <v>9</v>
      </c>
      <c r="J23" s="154">
        <v>10</v>
      </c>
      <c r="K23" s="154">
        <v>11</v>
      </c>
      <c r="L23" s="154">
        <v>12</v>
      </c>
      <c r="M23" s="154">
        <v>13</v>
      </c>
      <c r="N23" s="70"/>
    </row>
    <row r="24" spans="1:19" s="67" customFormat="1" ht="36" customHeight="1" x14ac:dyDescent="0.2">
      <c r="A24" s="122" t="s">
        <v>2</v>
      </c>
      <c r="B24" s="122">
        <v>125</v>
      </c>
      <c r="C24" s="121">
        <v>125</v>
      </c>
      <c r="D24" s="123">
        <v>3031684</v>
      </c>
      <c r="E24" s="121">
        <v>3077068</v>
      </c>
      <c r="F24" s="123">
        <v>2354446</v>
      </c>
      <c r="G24" s="121">
        <v>2364652</v>
      </c>
      <c r="H24" s="123">
        <v>2192073</v>
      </c>
      <c r="I24" s="121">
        <v>2231754</v>
      </c>
      <c r="J24" s="123">
        <v>113477</v>
      </c>
      <c r="K24" s="121">
        <v>114653</v>
      </c>
      <c r="L24" s="123">
        <v>13299</v>
      </c>
      <c r="M24" s="121">
        <v>13619</v>
      </c>
      <c r="N24" s="64"/>
      <c r="O24" s="76"/>
      <c r="P24" s="76"/>
      <c r="Q24" s="108"/>
      <c r="R24" s="76"/>
      <c r="S24" s="76"/>
    </row>
    <row r="25" spans="1:19" s="67" customFormat="1" ht="36" customHeight="1" x14ac:dyDescent="0.2">
      <c r="A25" s="122" t="s">
        <v>3</v>
      </c>
      <c r="B25" s="122">
        <v>85</v>
      </c>
      <c r="C25" s="121">
        <v>85</v>
      </c>
      <c r="D25" s="123">
        <v>1909367</v>
      </c>
      <c r="E25" s="121">
        <v>1937998</v>
      </c>
      <c r="F25" s="123">
        <v>1532784</v>
      </c>
      <c r="G25" s="121">
        <v>1514328</v>
      </c>
      <c r="H25" s="123">
        <v>1441826</v>
      </c>
      <c r="I25" s="121">
        <v>1435564</v>
      </c>
      <c r="J25" s="123">
        <v>72655</v>
      </c>
      <c r="K25" s="121">
        <v>65456</v>
      </c>
      <c r="L25" s="123">
        <v>14783</v>
      </c>
      <c r="M25" s="121">
        <v>12454</v>
      </c>
      <c r="N25" s="64"/>
      <c r="O25" s="76"/>
      <c r="P25" s="76"/>
      <c r="Q25" s="108"/>
      <c r="R25" s="76"/>
      <c r="S25" s="76"/>
    </row>
    <row r="26" spans="1:19" s="67" customFormat="1" ht="36" customHeight="1" x14ac:dyDescent="0.2">
      <c r="A26" s="123" t="s">
        <v>4</v>
      </c>
      <c r="B26" s="122">
        <v>94</v>
      </c>
      <c r="C26" s="121">
        <v>97</v>
      </c>
      <c r="D26" s="123">
        <v>1707640</v>
      </c>
      <c r="E26" s="121">
        <v>1722356</v>
      </c>
      <c r="F26" s="123">
        <v>1206175</v>
      </c>
      <c r="G26" s="121">
        <v>1203387</v>
      </c>
      <c r="H26" s="123">
        <v>1105049</v>
      </c>
      <c r="I26" s="121">
        <v>1099002</v>
      </c>
      <c r="J26" s="123">
        <v>86867</v>
      </c>
      <c r="K26" s="121">
        <v>91967</v>
      </c>
      <c r="L26" s="123">
        <v>9461</v>
      </c>
      <c r="M26" s="121">
        <v>10457</v>
      </c>
      <c r="N26" s="64"/>
      <c r="O26" s="76"/>
      <c r="P26" s="76"/>
      <c r="Q26" s="108"/>
      <c r="R26" s="76"/>
      <c r="S26" s="76"/>
    </row>
    <row r="27" spans="1:19" s="67" customFormat="1" ht="36" customHeight="1" x14ac:dyDescent="0.2">
      <c r="A27" s="58" t="s">
        <v>5</v>
      </c>
      <c r="B27" s="122">
        <v>57</v>
      </c>
      <c r="C27" s="121">
        <v>56</v>
      </c>
      <c r="D27" s="123">
        <v>940916</v>
      </c>
      <c r="E27" s="121">
        <v>967437</v>
      </c>
      <c r="F27" s="123">
        <v>773512</v>
      </c>
      <c r="G27" s="121">
        <v>781381</v>
      </c>
      <c r="H27" s="123">
        <v>738336</v>
      </c>
      <c r="I27" s="121">
        <v>745576</v>
      </c>
      <c r="J27" s="123">
        <v>23970</v>
      </c>
      <c r="K27" s="121">
        <v>28234</v>
      </c>
      <c r="L27" s="123">
        <v>6335</v>
      </c>
      <c r="M27" s="121">
        <v>5856</v>
      </c>
      <c r="N27" s="64"/>
      <c r="O27" s="76"/>
      <c r="P27" s="76"/>
      <c r="Q27" s="108"/>
      <c r="R27" s="76"/>
      <c r="S27" s="76"/>
    </row>
    <row r="28" spans="1:19" s="67" customFormat="1" ht="36" customHeight="1" x14ac:dyDescent="0.2">
      <c r="A28" s="58" t="s">
        <v>6</v>
      </c>
      <c r="B28" s="122">
        <v>65</v>
      </c>
      <c r="C28" s="121">
        <v>65</v>
      </c>
      <c r="D28" s="123">
        <v>2346067</v>
      </c>
      <c r="E28" s="121">
        <v>2265224</v>
      </c>
      <c r="F28" s="123">
        <v>1690769</v>
      </c>
      <c r="G28" s="121">
        <v>1677858</v>
      </c>
      <c r="H28" s="123">
        <v>1590851</v>
      </c>
      <c r="I28" s="121">
        <v>1579848</v>
      </c>
      <c r="J28" s="123">
        <v>85580</v>
      </c>
      <c r="K28" s="121">
        <v>86435</v>
      </c>
      <c r="L28" s="123">
        <v>9801</v>
      </c>
      <c r="M28" s="121">
        <v>9910</v>
      </c>
      <c r="N28" s="64"/>
      <c r="O28" s="76"/>
      <c r="P28" s="76"/>
      <c r="Q28" s="108"/>
      <c r="R28" s="76"/>
      <c r="S28" s="76"/>
    </row>
    <row r="29" spans="1:19" s="67" customFormat="1" ht="36" customHeight="1" x14ac:dyDescent="0.2">
      <c r="A29" s="122" t="s">
        <v>7</v>
      </c>
      <c r="B29" s="122">
        <v>151</v>
      </c>
      <c r="C29" s="121">
        <v>153</v>
      </c>
      <c r="D29" s="123">
        <v>3309569</v>
      </c>
      <c r="E29" s="121">
        <v>3293671</v>
      </c>
      <c r="F29" s="123">
        <v>2480098</v>
      </c>
      <c r="G29" s="121">
        <v>2494216</v>
      </c>
      <c r="H29" s="123">
        <v>2173644</v>
      </c>
      <c r="I29" s="121">
        <v>2209439</v>
      </c>
      <c r="J29" s="123">
        <v>233186</v>
      </c>
      <c r="K29" s="121">
        <v>260410</v>
      </c>
      <c r="L29" s="123">
        <v>16912</v>
      </c>
      <c r="M29" s="121">
        <v>15110</v>
      </c>
      <c r="N29" s="64"/>
      <c r="O29" s="76"/>
      <c r="P29" s="76"/>
      <c r="Q29" s="108"/>
      <c r="R29" s="76"/>
      <c r="S29" s="76"/>
    </row>
    <row r="30" spans="1:19" s="67" customFormat="1" ht="36" customHeight="1" x14ac:dyDescent="0.2">
      <c r="A30" s="122" t="s">
        <v>8</v>
      </c>
      <c r="B30" s="122">
        <v>144</v>
      </c>
      <c r="C30" s="121">
        <v>142</v>
      </c>
      <c r="D30" s="123">
        <v>5542213</v>
      </c>
      <c r="E30" s="121">
        <v>5623185</v>
      </c>
      <c r="F30" s="123">
        <v>3886664</v>
      </c>
      <c r="G30" s="121">
        <v>3903669</v>
      </c>
      <c r="H30" s="123">
        <v>3700225</v>
      </c>
      <c r="I30" s="121">
        <v>3725359</v>
      </c>
      <c r="J30" s="123">
        <v>165225</v>
      </c>
      <c r="K30" s="121">
        <v>166728</v>
      </c>
      <c r="L30" s="123">
        <v>9392</v>
      </c>
      <c r="M30" s="121">
        <v>9711</v>
      </c>
      <c r="N30" s="64"/>
      <c r="O30" s="76"/>
      <c r="P30" s="76"/>
      <c r="Q30" s="108"/>
      <c r="R30" s="76"/>
      <c r="S30" s="76"/>
    </row>
    <row r="31" spans="1:19" s="67" customFormat="1" ht="36" customHeight="1" x14ac:dyDescent="0.2">
      <c r="A31" s="122" t="s">
        <v>9</v>
      </c>
      <c r="B31" s="122">
        <v>41</v>
      </c>
      <c r="C31" s="121">
        <v>41</v>
      </c>
      <c r="D31" s="123">
        <v>1008552</v>
      </c>
      <c r="E31" s="121">
        <v>962811</v>
      </c>
      <c r="F31" s="123">
        <v>744198</v>
      </c>
      <c r="G31" s="121">
        <v>738670</v>
      </c>
      <c r="H31" s="123">
        <v>707348</v>
      </c>
      <c r="I31" s="121">
        <v>705715</v>
      </c>
      <c r="J31" s="123">
        <v>30346</v>
      </c>
      <c r="K31" s="121">
        <v>26114</v>
      </c>
      <c r="L31" s="123">
        <v>4843</v>
      </c>
      <c r="M31" s="121">
        <v>5261</v>
      </c>
      <c r="N31" s="64"/>
      <c r="O31" s="76"/>
      <c r="P31" s="76"/>
      <c r="Q31" s="108"/>
      <c r="R31" s="76"/>
      <c r="S31" s="76"/>
    </row>
    <row r="32" spans="1:19" s="67" customFormat="1" ht="36" customHeight="1" x14ac:dyDescent="0.2">
      <c r="A32" s="122" t="s">
        <v>11</v>
      </c>
      <c r="B32" s="122">
        <v>157</v>
      </c>
      <c r="C32" s="121">
        <v>156</v>
      </c>
      <c r="D32" s="123">
        <v>2057120</v>
      </c>
      <c r="E32" s="121">
        <v>2081162</v>
      </c>
      <c r="F32" s="123">
        <v>1752314</v>
      </c>
      <c r="G32" s="121">
        <v>1750441</v>
      </c>
      <c r="H32" s="123">
        <v>1561382</v>
      </c>
      <c r="I32" s="121">
        <v>1575204</v>
      </c>
      <c r="J32" s="123">
        <v>121742</v>
      </c>
      <c r="K32" s="121">
        <v>159107</v>
      </c>
      <c r="L32" s="123">
        <v>4658</v>
      </c>
      <c r="M32" s="121">
        <v>4957</v>
      </c>
      <c r="N32" s="64"/>
      <c r="O32" s="76"/>
      <c r="P32" s="76"/>
      <c r="Q32" s="108"/>
      <c r="R32" s="76"/>
      <c r="S32" s="76"/>
    </row>
    <row r="33" spans="1:19" s="67" customFormat="1" ht="36" customHeight="1" x14ac:dyDescent="0.2">
      <c r="A33" s="122" t="s">
        <v>10</v>
      </c>
      <c r="B33" s="122">
        <v>33</v>
      </c>
      <c r="C33" s="121">
        <v>34</v>
      </c>
      <c r="D33" s="123">
        <v>1067863</v>
      </c>
      <c r="E33" s="121">
        <v>1079896</v>
      </c>
      <c r="F33" s="123">
        <v>746188</v>
      </c>
      <c r="G33" s="121">
        <v>749750</v>
      </c>
      <c r="H33" s="123">
        <v>721882</v>
      </c>
      <c r="I33" s="121">
        <v>724195</v>
      </c>
      <c r="J33" s="123">
        <v>21992</v>
      </c>
      <c r="K33" s="121">
        <v>23130</v>
      </c>
      <c r="L33" s="123">
        <v>2291</v>
      </c>
      <c r="M33" s="121">
        <v>2425</v>
      </c>
      <c r="N33" s="64"/>
      <c r="O33" s="76"/>
      <c r="P33" s="76"/>
      <c r="Q33" s="108"/>
      <c r="R33" s="76"/>
      <c r="S33" s="76"/>
    </row>
    <row r="34" spans="1:19" s="67" customFormat="1" ht="36" customHeight="1" x14ac:dyDescent="0.2">
      <c r="A34" s="122" t="s">
        <v>12</v>
      </c>
      <c r="B34" s="122">
        <v>87</v>
      </c>
      <c r="C34" s="121">
        <v>87</v>
      </c>
      <c r="D34" s="123">
        <v>2919926</v>
      </c>
      <c r="E34" s="121">
        <v>2871924</v>
      </c>
      <c r="F34" s="123">
        <v>1961561</v>
      </c>
      <c r="G34" s="121">
        <v>1972926</v>
      </c>
      <c r="H34" s="123">
        <v>1837264</v>
      </c>
      <c r="I34" s="121">
        <v>1879657</v>
      </c>
      <c r="J34" s="123">
        <v>92282</v>
      </c>
      <c r="K34" s="121">
        <v>85661</v>
      </c>
      <c r="L34" s="123">
        <v>8033</v>
      </c>
      <c r="M34" s="121">
        <v>7530</v>
      </c>
      <c r="N34" s="64"/>
      <c r="O34" s="76"/>
      <c r="P34" s="76"/>
      <c r="Q34" s="108"/>
      <c r="R34" s="76"/>
      <c r="S34" s="76"/>
    </row>
    <row r="35" spans="1:19" s="67" customFormat="1" ht="36" customHeight="1" x14ac:dyDescent="0.2">
      <c r="A35" s="122" t="s">
        <v>13</v>
      </c>
      <c r="B35" s="122">
        <v>132</v>
      </c>
      <c r="C35" s="121">
        <v>133</v>
      </c>
      <c r="D35" s="123">
        <v>4460819</v>
      </c>
      <c r="E35" s="121">
        <v>4435776</v>
      </c>
      <c r="F35" s="123">
        <v>3849413</v>
      </c>
      <c r="G35" s="121">
        <v>3776667</v>
      </c>
      <c r="H35" s="123">
        <v>3602112</v>
      </c>
      <c r="I35" s="121">
        <v>3531264</v>
      </c>
      <c r="J35" s="123">
        <v>202454</v>
      </c>
      <c r="K35" s="121">
        <v>215228</v>
      </c>
      <c r="L35" s="123">
        <v>19178</v>
      </c>
      <c r="M35" s="121">
        <v>19433</v>
      </c>
      <c r="N35" s="64"/>
      <c r="O35" s="76"/>
      <c r="P35" s="76"/>
      <c r="Q35" s="108"/>
      <c r="R35" s="76"/>
      <c r="S35" s="76"/>
    </row>
    <row r="36" spans="1:19" s="67" customFormat="1" ht="36" customHeight="1" x14ac:dyDescent="0.2">
      <c r="A36" s="122" t="s">
        <v>14</v>
      </c>
      <c r="B36" s="122">
        <v>74</v>
      </c>
      <c r="C36" s="121">
        <v>73</v>
      </c>
      <c r="D36" s="123">
        <v>988327</v>
      </c>
      <c r="E36" s="121">
        <v>980985</v>
      </c>
      <c r="F36" s="123">
        <v>858783</v>
      </c>
      <c r="G36" s="121">
        <v>850336</v>
      </c>
      <c r="H36" s="123">
        <v>774398</v>
      </c>
      <c r="I36" s="121">
        <v>768248</v>
      </c>
      <c r="J36" s="123">
        <v>70993</v>
      </c>
      <c r="K36" s="121">
        <v>73035</v>
      </c>
      <c r="L36" s="123">
        <v>3419</v>
      </c>
      <c r="M36" s="121">
        <v>2941</v>
      </c>
      <c r="N36" s="64"/>
      <c r="O36" s="76"/>
      <c r="P36" s="76"/>
      <c r="Q36" s="108"/>
      <c r="R36" s="76"/>
      <c r="S36" s="76"/>
    </row>
    <row r="37" spans="1:19" s="67" customFormat="1" ht="36" customHeight="1" x14ac:dyDescent="0.2">
      <c r="A37" s="55" t="s">
        <v>15</v>
      </c>
      <c r="B37" s="122">
        <v>70</v>
      </c>
      <c r="C37" s="121">
        <v>69</v>
      </c>
      <c r="D37" s="123">
        <v>1406258</v>
      </c>
      <c r="E37" s="121">
        <v>1435018</v>
      </c>
      <c r="F37" s="123">
        <v>1043408</v>
      </c>
      <c r="G37" s="121">
        <v>1020670</v>
      </c>
      <c r="H37" s="123">
        <v>1014841</v>
      </c>
      <c r="I37" s="121">
        <v>992348</v>
      </c>
      <c r="J37" s="123">
        <v>22517</v>
      </c>
      <c r="K37" s="121">
        <v>21499</v>
      </c>
      <c r="L37" s="123">
        <v>3315</v>
      </c>
      <c r="M37" s="121">
        <v>3889</v>
      </c>
      <c r="N37" s="64"/>
      <c r="O37" s="76"/>
      <c r="P37" s="76"/>
      <c r="Q37" s="108"/>
      <c r="R37" s="76"/>
      <c r="S37" s="76"/>
    </row>
    <row r="38" spans="1:19" s="67" customFormat="1" ht="36" customHeight="1" x14ac:dyDescent="0.2">
      <c r="A38" s="55" t="s">
        <v>70</v>
      </c>
      <c r="B38" s="122">
        <v>174</v>
      </c>
      <c r="C38" s="121">
        <v>176</v>
      </c>
      <c r="D38" s="123">
        <v>3671637</v>
      </c>
      <c r="E38" s="121">
        <v>3847818</v>
      </c>
      <c r="F38" s="123">
        <v>2538074</v>
      </c>
      <c r="G38" s="121">
        <v>2594165</v>
      </c>
      <c r="H38" s="123">
        <v>2357856</v>
      </c>
      <c r="I38" s="121">
        <v>2417523</v>
      </c>
      <c r="J38" s="123">
        <v>150563</v>
      </c>
      <c r="K38" s="121">
        <v>149454</v>
      </c>
      <c r="L38" s="123">
        <v>20774</v>
      </c>
      <c r="M38" s="121">
        <v>18281</v>
      </c>
      <c r="N38" s="64"/>
      <c r="O38" s="76"/>
      <c r="P38" s="76"/>
      <c r="Q38" s="108"/>
      <c r="R38" s="76"/>
      <c r="S38" s="76"/>
    </row>
    <row r="39" spans="1:19" s="67" customFormat="1" ht="36" customHeight="1" x14ac:dyDescent="0.2">
      <c r="A39" s="55" t="s">
        <v>16</v>
      </c>
      <c r="B39" s="122">
        <v>84</v>
      </c>
      <c r="C39" s="121">
        <v>84</v>
      </c>
      <c r="D39" s="123">
        <v>2109447</v>
      </c>
      <c r="E39" s="121">
        <v>2083144</v>
      </c>
      <c r="F39" s="123">
        <v>1380815</v>
      </c>
      <c r="G39" s="121">
        <v>1368860</v>
      </c>
      <c r="H39" s="123">
        <v>1321936</v>
      </c>
      <c r="I39" s="121">
        <v>1313608</v>
      </c>
      <c r="J39" s="123">
        <v>39066</v>
      </c>
      <c r="K39" s="121">
        <v>35390</v>
      </c>
      <c r="L39" s="123">
        <v>8340</v>
      </c>
      <c r="M39" s="121">
        <v>8211</v>
      </c>
      <c r="N39" s="64"/>
      <c r="O39" s="76"/>
      <c r="P39" s="76"/>
      <c r="Q39" s="108"/>
      <c r="R39" s="76"/>
      <c r="S39" s="76"/>
    </row>
    <row r="40" spans="1:19" s="67" customFormat="1" ht="36" customHeight="1" x14ac:dyDescent="0.2">
      <c r="A40" s="124" t="s">
        <v>26</v>
      </c>
      <c r="B40" s="125">
        <f t="shared" ref="B40:M40" si="1">SUM(B24:B39)</f>
        <v>1573</v>
      </c>
      <c r="C40" s="125">
        <f t="shared" si="1"/>
        <v>1576</v>
      </c>
      <c r="D40" s="125">
        <f t="shared" si="1"/>
        <v>38477405</v>
      </c>
      <c r="E40" s="125">
        <f t="shared" si="1"/>
        <v>38665473</v>
      </c>
      <c r="F40" s="125">
        <f t="shared" si="1"/>
        <v>28799202</v>
      </c>
      <c r="G40" s="125">
        <f t="shared" si="1"/>
        <v>28761976</v>
      </c>
      <c r="H40" s="125">
        <f t="shared" si="1"/>
        <v>26841023</v>
      </c>
      <c r="I40" s="125">
        <f t="shared" si="1"/>
        <v>26934304</v>
      </c>
      <c r="J40" s="125">
        <f t="shared" si="1"/>
        <v>1532915</v>
      </c>
      <c r="K40" s="125">
        <f t="shared" si="1"/>
        <v>1602501</v>
      </c>
      <c r="L40" s="125">
        <f t="shared" si="1"/>
        <v>154834</v>
      </c>
      <c r="M40" s="125">
        <f t="shared" si="1"/>
        <v>150045</v>
      </c>
      <c r="N40" s="64"/>
      <c r="Q40" s="115"/>
    </row>
    <row r="41" spans="1:19" s="64" customFormat="1" ht="22.5" customHeight="1" x14ac:dyDescent="0.2">
      <c r="A41" s="77"/>
      <c r="B41" s="77"/>
      <c r="H41" s="75"/>
      <c r="I41" s="75"/>
      <c r="J41" s="75"/>
      <c r="K41" s="75"/>
      <c r="L41" s="75"/>
      <c r="M41" s="75"/>
    </row>
    <row r="42" spans="1:19" s="64" customFormat="1" ht="22.5" customHeight="1" x14ac:dyDescent="0.2">
      <c r="A42" s="52" t="s">
        <v>143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9" s="66" customFormat="1" ht="30.75" customHeight="1" x14ac:dyDescent="0.2">
      <c r="A43" s="195" t="s">
        <v>28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65"/>
    </row>
    <row r="44" spans="1:19" s="67" customFormat="1" ht="24" customHeight="1" x14ac:dyDescent="0.2">
      <c r="A44" s="196" t="s">
        <v>71</v>
      </c>
      <c r="B44" s="196" t="s">
        <v>124</v>
      </c>
      <c r="C44" s="196"/>
      <c r="D44" s="194" t="s">
        <v>93</v>
      </c>
      <c r="E44" s="194"/>
      <c r="F44" s="194" t="s">
        <v>94</v>
      </c>
      <c r="G44" s="194"/>
      <c r="H44" s="194" t="s">
        <v>95</v>
      </c>
      <c r="I44" s="194"/>
      <c r="J44" s="194" t="s">
        <v>96</v>
      </c>
      <c r="K44" s="194"/>
      <c r="L44" s="194" t="s">
        <v>97</v>
      </c>
      <c r="M44" s="194"/>
      <c r="N44" s="64"/>
    </row>
    <row r="45" spans="1:19" s="67" customFormat="1" ht="29.25" customHeight="1" x14ac:dyDescent="0.2">
      <c r="A45" s="196"/>
      <c r="B45" s="196"/>
      <c r="C45" s="196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64"/>
    </row>
    <row r="46" spans="1:19" s="67" customFormat="1" ht="21.75" customHeight="1" x14ac:dyDescent="0.2">
      <c r="A46" s="196"/>
      <c r="B46" s="196"/>
      <c r="C46" s="196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64"/>
    </row>
    <row r="47" spans="1:19" s="69" customFormat="1" ht="23.25" customHeight="1" x14ac:dyDescent="0.2">
      <c r="A47" s="196"/>
      <c r="B47" s="153">
        <v>2018</v>
      </c>
      <c r="C47" s="153">
        <v>2019</v>
      </c>
      <c r="D47" s="153">
        <v>2018</v>
      </c>
      <c r="E47" s="153">
        <v>2019</v>
      </c>
      <c r="F47" s="153">
        <v>2018</v>
      </c>
      <c r="G47" s="153">
        <v>2019</v>
      </c>
      <c r="H47" s="153">
        <v>2018</v>
      </c>
      <c r="I47" s="153">
        <v>2019</v>
      </c>
      <c r="J47" s="153">
        <v>2018</v>
      </c>
      <c r="K47" s="153">
        <v>2019</v>
      </c>
      <c r="L47" s="153">
        <v>2018</v>
      </c>
      <c r="M47" s="153">
        <v>2019</v>
      </c>
      <c r="N47" s="68"/>
    </row>
    <row r="48" spans="1:19" s="79" customFormat="1" ht="12.75" customHeight="1" x14ac:dyDescent="0.2">
      <c r="A48" s="154">
        <v>1</v>
      </c>
      <c r="B48" s="154">
        <v>2</v>
      </c>
      <c r="C48" s="154">
        <v>3</v>
      </c>
      <c r="D48" s="154">
        <v>4</v>
      </c>
      <c r="E48" s="154">
        <v>5</v>
      </c>
      <c r="F48" s="154">
        <v>6</v>
      </c>
      <c r="G48" s="154">
        <v>7</v>
      </c>
      <c r="H48" s="154">
        <v>8</v>
      </c>
      <c r="I48" s="154">
        <v>9</v>
      </c>
      <c r="J48" s="154">
        <v>10</v>
      </c>
      <c r="K48" s="154">
        <v>11</v>
      </c>
      <c r="L48" s="154">
        <v>12</v>
      </c>
      <c r="M48" s="154">
        <v>13</v>
      </c>
      <c r="N48" s="78"/>
    </row>
    <row r="49" spans="1:20" s="67" customFormat="1" ht="36" customHeight="1" x14ac:dyDescent="0.2">
      <c r="A49" s="55" t="s">
        <v>0</v>
      </c>
      <c r="B49" s="122">
        <v>610</v>
      </c>
      <c r="C49" s="121">
        <v>614</v>
      </c>
      <c r="D49" s="123">
        <v>14491631</v>
      </c>
      <c r="E49" s="121">
        <v>14943559</v>
      </c>
      <c r="F49" s="123">
        <v>10977110</v>
      </c>
      <c r="G49" s="121">
        <v>11336687</v>
      </c>
      <c r="H49" s="123">
        <v>10308783</v>
      </c>
      <c r="I49" s="121">
        <v>10701414</v>
      </c>
      <c r="J49" s="123">
        <v>527316</v>
      </c>
      <c r="K49" s="121">
        <v>527612</v>
      </c>
      <c r="L49" s="123">
        <v>72525</v>
      </c>
      <c r="M49" s="121">
        <v>70291</v>
      </c>
      <c r="N49" s="76"/>
      <c r="O49" s="76"/>
      <c r="P49" s="76"/>
      <c r="Q49" s="108"/>
      <c r="R49" s="76"/>
    </row>
    <row r="50" spans="1:20" s="67" customFormat="1" ht="36" customHeight="1" x14ac:dyDescent="0.2">
      <c r="A50" s="55" t="s">
        <v>1</v>
      </c>
      <c r="B50" s="122">
        <v>933</v>
      </c>
      <c r="C50" s="121">
        <v>932</v>
      </c>
      <c r="D50" s="123">
        <v>23354958</v>
      </c>
      <c r="E50" s="121">
        <v>23083198</v>
      </c>
      <c r="F50" s="123">
        <v>17315378</v>
      </c>
      <c r="G50" s="121">
        <v>16929689</v>
      </c>
      <c r="H50" s="123">
        <v>16037974</v>
      </c>
      <c r="I50" s="121">
        <v>15750277</v>
      </c>
      <c r="J50" s="123">
        <v>997751</v>
      </c>
      <c r="K50" s="121">
        <v>1065969</v>
      </c>
      <c r="L50" s="123">
        <v>80926</v>
      </c>
      <c r="M50" s="121">
        <v>77984</v>
      </c>
      <c r="N50" s="76"/>
      <c r="O50" s="76"/>
      <c r="P50" s="76"/>
      <c r="Q50" s="108"/>
      <c r="R50" s="76"/>
    </row>
    <row r="51" spans="1:20" s="67" customFormat="1" ht="36" customHeight="1" x14ac:dyDescent="0.2">
      <c r="A51" s="55" t="s">
        <v>69</v>
      </c>
      <c r="B51" s="122">
        <v>30</v>
      </c>
      <c r="C51" s="121">
        <v>30</v>
      </c>
      <c r="D51" s="123">
        <v>630816</v>
      </c>
      <c r="E51" s="121">
        <v>638716</v>
      </c>
      <c r="F51" s="123">
        <v>506714</v>
      </c>
      <c r="G51" s="121">
        <v>495600</v>
      </c>
      <c r="H51" s="123">
        <v>494266</v>
      </c>
      <c r="I51" s="121">
        <v>482613</v>
      </c>
      <c r="J51" s="123">
        <v>7848</v>
      </c>
      <c r="K51" s="121">
        <v>8920</v>
      </c>
      <c r="L51" s="123">
        <v>1383</v>
      </c>
      <c r="M51" s="121">
        <v>1770</v>
      </c>
      <c r="N51" s="76"/>
      <c r="O51" s="76"/>
      <c r="P51" s="76"/>
      <c r="Q51" s="76"/>
      <c r="R51" s="76"/>
    </row>
    <row r="52" spans="1:20" s="67" customFormat="1" ht="36" customHeight="1" x14ac:dyDescent="0.2">
      <c r="A52" s="124" t="s">
        <v>26</v>
      </c>
      <c r="B52" s="125">
        <f>SUM(B49:B51)</f>
        <v>1573</v>
      </c>
      <c r="C52" s="125">
        <f t="shared" ref="C52:M52" si="2">SUM(C49:C51)</f>
        <v>1576</v>
      </c>
      <c r="D52" s="125">
        <f t="shared" si="2"/>
        <v>38477405</v>
      </c>
      <c r="E52" s="125">
        <f t="shared" si="2"/>
        <v>38665473</v>
      </c>
      <c r="F52" s="125">
        <f t="shared" si="2"/>
        <v>28799202</v>
      </c>
      <c r="G52" s="125">
        <f t="shared" si="2"/>
        <v>28761976</v>
      </c>
      <c r="H52" s="125">
        <f t="shared" si="2"/>
        <v>26841023</v>
      </c>
      <c r="I52" s="125">
        <f t="shared" si="2"/>
        <v>26934304</v>
      </c>
      <c r="J52" s="125">
        <f t="shared" si="2"/>
        <v>1532915</v>
      </c>
      <c r="K52" s="125">
        <f t="shared" si="2"/>
        <v>1602501</v>
      </c>
      <c r="L52" s="125">
        <f t="shared" si="2"/>
        <v>154834</v>
      </c>
      <c r="M52" s="125">
        <f t="shared" si="2"/>
        <v>150045</v>
      </c>
      <c r="N52" s="64"/>
    </row>
    <row r="53" spans="1:20" s="64" customFormat="1" ht="22.5" customHeight="1" x14ac:dyDescent="0.2">
      <c r="A53" s="80"/>
      <c r="B53" s="80"/>
      <c r="C53" s="80"/>
      <c r="G53" s="81"/>
      <c r="H53" s="81"/>
      <c r="I53" s="81"/>
      <c r="J53" s="81"/>
      <c r="K53" s="81"/>
      <c r="L53" s="81"/>
      <c r="M53" s="81"/>
    </row>
    <row r="54" spans="1:20" s="64" customFormat="1" ht="22.5" customHeight="1" x14ac:dyDescent="0.2">
      <c r="A54" s="52" t="s">
        <v>144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</row>
    <row r="55" spans="1:20" s="66" customFormat="1" ht="30.75" customHeight="1" x14ac:dyDescent="0.2">
      <c r="A55" s="195" t="s">
        <v>27</v>
      </c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65"/>
    </row>
    <row r="56" spans="1:20" s="67" customFormat="1" ht="24" customHeight="1" x14ac:dyDescent="0.2">
      <c r="A56" s="196" t="s">
        <v>73</v>
      </c>
      <c r="B56" s="196" t="s">
        <v>124</v>
      </c>
      <c r="C56" s="196"/>
      <c r="D56" s="194" t="s">
        <v>93</v>
      </c>
      <c r="E56" s="194"/>
      <c r="F56" s="194" t="s">
        <v>94</v>
      </c>
      <c r="G56" s="194"/>
      <c r="H56" s="194" t="s">
        <v>95</v>
      </c>
      <c r="I56" s="194"/>
      <c r="J56" s="194" t="s">
        <v>96</v>
      </c>
      <c r="K56" s="194"/>
      <c r="L56" s="194" t="s">
        <v>97</v>
      </c>
      <c r="M56" s="194"/>
      <c r="N56" s="64"/>
    </row>
    <row r="57" spans="1:20" s="67" customFormat="1" ht="29.25" customHeight="1" x14ac:dyDescent="0.2">
      <c r="A57" s="196"/>
      <c r="B57" s="196"/>
      <c r="C57" s="196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64"/>
    </row>
    <row r="58" spans="1:20" s="67" customFormat="1" ht="36.75" customHeight="1" x14ac:dyDescent="0.2">
      <c r="A58" s="196"/>
      <c r="B58" s="196"/>
      <c r="C58" s="196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64"/>
    </row>
    <row r="59" spans="1:20" s="69" customFormat="1" ht="23.25" customHeight="1" x14ac:dyDescent="0.2">
      <c r="A59" s="196"/>
      <c r="B59" s="153">
        <v>2018</v>
      </c>
      <c r="C59" s="153">
        <v>2019</v>
      </c>
      <c r="D59" s="153">
        <v>2018</v>
      </c>
      <c r="E59" s="153">
        <v>2019</v>
      </c>
      <c r="F59" s="153">
        <v>2018</v>
      </c>
      <c r="G59" s="153">
        <v>2019</v>
      </c>
      <c r="H59" s="153">
        <v>2018</v>
      </c>
      <c r="I59" s="153">
        <v>2019</v>
      </c>
      <c r="J59" s="153">
        <v>2018</v>
      </c>
      <c r="K59" s="153">
        <v>2019</v>
      </c>
      <c r="L59" s="153">
        <v>2018</v>
      </c>
      <c r="M59" s="153">
        <v>2019</v>
      </c>
      <c r="N59" s="68"/>
    </row>
    <row r="60" spans="1:20" s="79" customFormat="1" ht="12.75" customHeight="1" x14ac:dyDescent="0.2">
      <c r="A60" s="154">
        <v>1</v>
      </c>
      <c r="B60" s="154">
        <v>2</v>
      </c>
      <c r="C60" s="154">
        <v>3</v>
      </c>
      <c r="D60" s="154">
        <v>4</v>
      </c>
      <c r="E60" s="154">
        <v>5</v>
      </c>
      <c r="F60" s="154">
        <v>6</v>
      </c>
      <c r="G60" s="154">
        <v>7</v>
      </c>
      <c r="H60" s="154">
        <v>8</v>
      </c>
      <c r="I60" s="154">
        <v>9</v>
      </c>
      <c r="J60" s="154">
        <v>10</v>
      </c>
      <c r="K60" s="154">
        <v>11</v>
      </c>
      <c r="L60" s="154">
        <v>12</v>
      </c>
      <c r="M60" s="154">
        <v>13</v>
      </c>
      <c r="N60" s="78"/>
    </row>
    <row r="61" spans="1:20" s="82" customFormat="1" ht="36" customHeight="1" x14ac:dyDescent="0.2">
      <c r="A61" s="139" t="s">
        <v>18</v>
      </c>
      <c r="B61" s="123">
        <v>47</v>
      </c>
      <c r="C61" s="123">
        <v>47</v>
      </c>
      <c r="D61" s="123">
        <v>2251032</v>
      </c>
      <c r="E61" s="123">
        <v>1897212</v>
      </c>
      <c r="F61" s="123">
        <v>1992200</v>
      </c>
      <c r="G61" s="123">
        <v>1611722</v>
      </c>
      <c r="H61" s="123">
        <v>1899980</v>
      </c>
      <c r="I61" s="123">
        <v>1521195</v>
      </c>
      <c r="J61" s="123">
        <v>76067</v>
      </c>
      <c r="K61" s="123">
        <v>78985</v>
      </c>
      <c r="L61" s="123">
        <v>9014</v>
      </c>
      <c r="M61" s="123">
        <v>9174</v>
      </c>
      <c r="N61" s="56"/>
      <c r="Q61" s="109"/>
      <c r="R61" s="109"/>
      <c r="S61" s="109"/>
      <c r="T61" s="109"/>
    </row>
    <row r="62" spans="1:20" s="82" customFormat="1" ht="36" customHeight="1" x14ac:dyDescent="0.2">
      <c r="A62" s="139" t="s">
        <v>19</v>
      </c>
      <c r="B62" s="122">
        <v>360</v>
      </c>
      <c r="C62" s="123">
        <v>361</v>
      </c>
      <c r="D62" s="123">
        <v>6198497</v>
      </c>
      <c r="E62" s="123">
        <v>6085929</v>
      </c>
      <c r="F62" s="123">
        <v>4866824</v>
      </c>
      <c r="G62" s="123">
        <v>4771304</v>
      </c>
      <c r="H62" s="123">
        <v>4299487</v>
      </c>
      <c r="I62" s="123">
        <v>4262835</v>
      </c>
      <c r="J62" s="123">
        <v>406342</v>
      </c>
      <c r="K62" s="123">
        <v>467259</v>
      </c>
      <c r="L62" s="123">
        <v>25440</v>
      </c>
      <c r="M62" s="123">
        <v>22490</v>
      </c>
      <c r="N62" s="56"/>
      <c r="O62" s="76"/>
      <c r="P62" s="76"/>
      <c r="Q62" s="108"/>
      <c r="R62" s="108"/>
      <c r="S62" s="108"/>
      <c r="T62" s="110"/>
    </row>
    <row r="63" spans="1:20" s="66" customFormat="1" ht="36" customHeight="1" x14ac:dyDescent="0.2">
      <c r="A63" s="55" t="s">
        <v>20</v>
      </c>
      <c r="B63" s="122">
        <v>365</v>
      </c>
      <c r="C63" s="123">
        <v>360</v>
      </c>
      <c r="D63" s="123">
        <v>10047520</v>
      </c>
      <c r="E63" s="123">
        <v>9869868</v>
      </c>
      <c r="F63" s="123">
        <v>7075378</v>
      </c>
      <c r="G63" s="123">
        <v>6836790</v>
      </c>
      <c r="H63" s="123">
        <v>6646458</v>
      </c>
      <c r="I63" s="123">
        <v>6421776</v>
      </c>
      <c r="J63" s="123">
        <v>371840</v>
      </c>
      <c r="K63" s="123">
        <v>374411</v>
      </c>
      <c r="L63" s="123">
        <v>27584</v>
      </c>
      <c r="M63" s="123">
        <v>29038</v>
      </c>
      <c r="N63" s="65"/>
      <c r="O63" s="76"/>
      <c r="P63" s="76"/>
      <c r="Q63" s="108"/>
      <c r="R63" s="76"/>
      <c r="S63" s="76"/>
    </row>
    <row r="64" spans="1:20" s="67" customFormat="1" ht="36" customHeight="1" x14ac:dyDescent="0.2">
      <c r="A64" s="55" t="s">
        <v>21</v>
      </c>
      <c r="B64" s="122">
        <v>164</v>
      </c>
      <c r="C64" s="123">
        <v>164</v>
      </c>
      <c r="D64" s="123">
        <v>4910826</v>
      </c>
      <c r="E64" s="123">
        <v>5116288</v>
      </c>
      <c r="F64" s="123">
        <v>3423266</v>
      </c>
      <c r="G64" s="123">
        <v>3602767</v>
      </c>
      <c r="H64" s="123">
        <v>3229801</v>
      </c>
      <c r="I64" s="123">
        <v>3441580</v>
      </c>
      <c r="J64" s="123">
        <v>147113</v>
      </c>
      <c r="K64" s="123">
        <v>140763</v>
      </c>
      <c r="L64" s="123">
        <v>19815</v>
      </c>
      <c r="M64" s="123">
        <v>17618</v>
      </c>
      <c r="N64" s="64"/>
      <c r="O64" s="76"/>
      <c r="P64" s="76"/>
      <c r="Q64" s="108"/>
      <c r="R64" s="108"/>
      <c r="S64" s="76"/>
    </row>
    <row r="65" spans="1:19" s="82" customFormat="1" ht="36" customHeight="1" x14ac:dyDescent="0.2">
      <c r="A65" s="55" t="s">
        <v>22</v>
      </c>
      <c r="B65" s="122">
        <v>47</v>
      </c>
      <c r="C65" s="123">
        <v>54</v>
      </c>
      <c r="D65" s="123">
        <v>1471233</v>
      </c>
      <c r="E65" s="123">
        <v>1571351</v>
      </c>
      <c r="F65" s="123">
        <v>1280097</v>
      </c>
      <c r="G65" s="123">
        <v>1377148</v>
      </c>
      <c r="H65" s="123">
        <v>1210654</v>
      </c>
      <c r="I65" s="123">
        <v>1299985</v>
      </c>
      <c r="J65" s="123">
        <v>60703</v>
      </c>
      <c r="K65" s="123">
        <v>65729</v>
      </c>
      <c r="L65" s="123">
        <v>6703</v>
      </c>
      <c r="M65" s="123">
        <v>7712</v>
      </c>
      <c r="N65" s="56"/>
      <c r="O65" s="76"/>
      <c r="P65" s="76"/>
      <c r="Q65" s="108"/>
      <c r="R65" s="76"/>
      <c r="S65" s="76"/>
    </row>
    <row r="66" spans="1:19" s="67" customFormat="1" ht="36" customHeight="1" x14ac:dyDescent="0.2">
      <c r="A66" s="55" t="s">
        <v>23</v>
      </c>
      <c r="B66" s="122">
        <v>219</v>
      </c>
      <c r="C66" s="123">
        <v>224</v>
      </c>
      <c r="D66" s="123">
        <v>4956610</v>
      </c>
      <c r="E66" s="123">
        <v>5121016</v>
      </c>
      <c r="F66" s="123">
        <v>3792096</v>
      </c>
      <c r="G66" s="123">
        <v>3920048</v>
      </c>
      <c r="H66" s="123">
        <v>3565889</v>
      </c>
      <c r="I66" s="123">
        <v>3722143</v>
      </c>
      <c r="J66" s="123">
        <v>162358</v>
      </c>
      <c r="K66" s="123">
        <v>163924</v>
      </c>
      <c r="L66" s="123">
        <v>24414</v>
      </c>
      <c r="M66" s="123">
        <v>24668</v>
      </c>
      <c r="N66" s="64"/>
      <c r="O66" s="76"/>
      <c r="P66" s="76"/>
      <c r="Q66" s="108"/>
      <c r="R66" s="76"/>
      <c r="S66" s="76"/>
    </row>
    <row r="67" spans="1:19" s="65" customFormat="1" ht="36" customHeight="1" x14ac:dyDescent="0.2">
      <c r="A67" s="55" t="s">
        <v>24</v>
      </c>
      <c r="B67" s="122">
        <v>259</v>
      </c>
      <c r="C67" s="123">
        <v>257</v>
      </c>
      <c r="D67" s="123">
        <v>5985685</v>
      </c>
      <c r="E67" s="123">
        <v>6378188</v>
      </c>
      <c r="F67" s="123">
        <v>4545664</v>
      </c>
      <c r="G67" s="123">
        <v>4860415</v>
      </c>
      <c r="H67" s="123">
        <v>4231489</v>
      </c>
      <c r="I67" s="123">
        <v>4537782</v>
      </c>
      <c r="J67" s="123">
        <v>255521</v>
      </c>
      <c r="K67" s="123">
        <v>268492</v>
      </c>
      <c r="L67" s="123">
        <v>31748</v>
      </c>
      <c r="M67" s="123">
        <v>29965</v>
      </c>
      <c r="O67" s="76"/>
      <c r="P67" s="76"/>
      <c r="Q67" s="76"/>
      <c r="R67" s="108"/>
      <c r="S67" s="76"/>
    </row>
    <row r="68" spans="1:19" s="67" customFormat="1" ht="36" customHeight="1" x14ac:dyDescent="0.2">
      <c r="A68" s="55" t="s">
        <v>25</v>
      </c>
      <c r="B68" s="122">
        <v>82</v>
      </c>
      <c r="C68" s="123">
        <v>81</v>
      </c>
      <c r="D68" s="123">
        <v>2025186</v>
      </c>
      <c r="E68" s="123">
        <v>2004411</v>
      </c>
      <c r="F68" s="123">
        <v>1316963</v>
      </c>
      <c r="G68" s="123">
        <v>1303008</v>
      </c>
      <c r="H68" s="123">
        <v>1262999</v>
      </c>
      <c r="I68" s="123">
        <v>1260072</v>
      </c>
      <c r="J68" s="123">
        <v>45123</v>
      </c>
      <c r="K68" s="123">
        <v>34626</v>
      </c>
      <c r="L68" s="123">
        <v>8733</v>
      </c>
      <c r="M68" s="123">
        <v>8151</v>
      </c>
      <c r="N68" s="64"/>
      <c r="O68" s="76"/>
      <c r="P68" s="76"/>
      <c r="Q68" s="76"/>
      <c r="R68" s="76"/>
      <c r="S68" s="76"/>
    </row>
    <row r="69" spans="1:19" s="67" customFormat="1" ht="36" customHeight="1" x14ac:dyDescent="0.2">
      <c r="A69" s="55" t="s">
        <v>69</v>
      </c>
      <c r="B69" s="122">
        <v>30</v>
      </c>
      <c r="C69" s="122">
        <v>28</v>
      </c>
      <c r="D69" s="122">
        <v>630816</v>
      </c>
      <c r="E69" s="122">
        <v>621210</v>
      </c>
      <c r="F69" s="122">
        <v>506714</v>
      </c>
      <c r="G69" s="122">
        <v>478774</v>
      </c>
      <c r="H69" s="122">
        <v>494266</v>
      </c>
      <c r="I69" s="122">
        <v>466936</v>
      </c>
      <c r="J69" s="122">
        <v>7848</v>
      </c>
      <c r="K69" s="122">
        <v>8312</v>
      </c>
      <c r="L69" s="122">
        <v>1383</v>
      </c>
      <c r="M69" s="122">
        <v>1229</v>
      </c>
      <c r="N69" s="64"/>
      <c r="O69" s="76"/>
      <c r="P69" s="76"/>
      <c r="Q69" s="76"/>
      <c r="R69" s="76"/>
      <c r="S69" s="76"/>
    </row>
    <row r="70" spans="1:19" s="65" customFormat="1" ht="36" customHeight="1" x14ac:dyDescent="0.2">
      <c r="A70" s="124" t="s">
        <v>26</v>
      </c>
      <c r="B70" s="125">
        <f>SUM(B61:B69)</f>
        <v>1573</v>
      </c>
      <c r="C70" s="125">
        <f t="shared" ref="C70:M70" si="3">SUM(C61:C69)</f>
        <v>1576</v>
      </c>
      <c r="D70" s="125">
        <f t="shared" si="3"/>
        <v>38477405</v>
      </c>
      <c r="E70" s="125">
        <f t="shared" si="3"/>
        <v>38665473</v>
      </c>
      <c r="F70" s="125">
        <f t="shared" si="3"/>
        <v>28799202</v>
      </c>
      <c r="G70" s="125">
        <f>SUM(G61:G69)</f>
        <v>28761976</v>
      </c>
      <c r="H70" s="125">
        <f t="shared" si="3"/>
        <v>26841023</v>
      </c>
      <c r="I70" s="125">
        <f t="shared" si="3"/>
        <v>26934304</v>
      </c>
      <c r="J70" s="125">
        <f t="shared" si="3"/>
        <v>1532915</v>
      </c>
      <c r="K70" s="125">
        <f t="shared" si="3"/>
        <v>1602501</v>
      </c>
      <c r="L70" s="125">
        <f t="shared" si="3"/>
        <v>154834</v>
      </c>
      <c r="M70" s="125">
        <f t="shared" si="3"/>
        <v>150045</v>
      </c>
    </row>
    <row r="71" spans="1:19" ht="24" customHeight="1" x14ac:dyDescent="0.2"/>
  </sheetData>
  <mergeCells count="34">
    <mergeCell ref="Q6:R6"/>
    <mergeCell ref="S6:T6"/>
    <mergeCell ref="L19:M21"/>
    <mergeCell ref="A18:M18"/>
    <mergeCell ref="H4:I6"/>
    <mergeCell ref="J4:K6"/>
    <mergeCell ref="F4:G6"/>
    <mergeCell ref="F19:G21"/>
    <mergeCell ref="H19:I21"/>
    <mergeCell ref="A19:A22"/>
    <mergeCell ref="B19:C21"/>
    <mergeCell ref="J19:K21"/>
    <mergeCell ref="D19:E21"/>
    <mergeCell ref="L44:M46"/>
    <mergeCell ref="A3:M3"/>
    <mergeCell ref="A4:A7"/>
    <mergeCell ref="B4:C6"/>
    <mergeCell ref="D4:E6"/>
    <mergeCell ref="L4:M6"/>
    <mergeCell ref="A43:M43"/>
    <mergeCell ref="A44:A47"/>
    <mergeCell ref="B44:C46"/>
    <mergeCell ref="D44:E46"/>
    <mergeCell ref="F44:G46"/>
    <mergeCell ref="H44:I46"/>
    <mergeCell ref="J44:K46"/>
    <mergeCell ref="J56:K58"/>
    <mergeCell ref="A55:M55"/>
    <mergeCell ref="A56:A59"/>
    <mergeCell ref="F56:G58"/>
    <mergeCell ref="D56:E58"/>
    <mergeCell ref="L56:M58"/>
    <mergeCell ref="B56:C58"/>
    <mergeCell ref="H56:I58"/>
  </mergeCells>
  <phoneticPr fontId="0" type="noConversion"/>
  <printOptions horizontalCentered="1"/>
  <pageMargins left="0.7" right="0.7" top="0.75" bottom="0.75" header="0.3" footer="0.3"/>
  <pageSetup paperSize="9" scale="49" orientation="portrait" r:id="rId1"/>
  <headerFooter alignWithMargins="0"/>
  <rowBreaks count="1" manualBreakCount="1">
    <brk id="52" max="13" man="1"/>
  </rowBreaks>
  <ignoredErrors>
    <ignoredError sqref="B52:M52 B40:M40 B15:M15 B70:M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zoomScale="70" zoomScaleNormal="70" workbookViewId="0">
      <pane ySplit="1" topLeftCell="A2" activePane="bottomLeft" state="frozenSplit"/>
      <selection pane="bottomLeft"/>
    </sheetView>
  </sheetViews>
  <sheetFormatPr defaultRowHeight="12.75" x14ac:dyDescent="0.2"/>
  <cols>
    <col min="1" max="1" width="21.7109375" style="60" customWidth="1"/>
    <col min="2" max="2" width="12.7109375" style="84" customWidth="1"/>
    <col min="3" max="3" width="12.7109375" style="85" customWidth="1"/>
    <col min="4" max="4" width="12.7109375" style="84" customWidth="1"/>
    <col min="5" max="5" width="12.7109375" style="85" customWidth="1"/>
    <col min="6" max="6" width="12.7109375" style="86" customWidth="1"/>
    <col min="7" max="7" width="12.7109375" style="85" customWidth="1"/>
    <col min="8" max="8" width="12.7109375" style="84" customWidth="1"/>
    <col min="9" max="9" width="12.7109375" style="85" customWidth="1"/>
    <col min="10" max="10" width="12.7109375" style="84" customWidth="1"/>
    <col min="11" max="11" width="12.7109375" style="85" customWidth="1"/>
    <col min="12" max="12" width="12.7109375" style="87" customWidth="1"/>
    <col min="13" max="13" width="12.7109375" style="88" customWidth="1"/>
    <col min="14" max="14" width="12.7109375" style="84" customWidth="1"/>
    <col min="15" max="15" width="12.7109375" style="85" customWidth="1"/>
    <col min="16" max="17" width="9.140625" style="89"/>
    <col min="18" max="18" width="17.7109375" style="89" customWidth="1"/>
    <col min="19" max="19" width="9.140625" style="89"/>
    <col min="20" max="16384" width="9.140625" style="86"/>
  </cols>
  <sheetData>
    <row r="1" spans="1:20" ht="22.5" customHeight="1" x14ac:dyDescent="0.2">
      <c r="A1" s="59" t="s">
        <v>139</v>
      </c>
    </row>
    <row r="2" spans="1:20" s="57" customFormat="1" ht="22.5" customHeight="1" x14ac:dyDescent="0.2">
      <c r="A2" s="52" t="s">
        <v>31</v>
      </c>
      <c r="B2" s="53"/>
      <c r="C2" s="53"/>
      <c r="D2" s="53"/>
      <c r="E2" s="53"/>
      <c r="L2" s="90"/>
      <c r="M2" s="90"/>
    </row>
    <row r="3" spans="1:20" s="66" customFormat="1" ht="30.75" customHeight="1" x14ac:dyDescent="0.2">
      <c r="A3" s="195" t="s">
        <v>76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1:20" s="91" customFormat="1" ht="24" customHeight="1" x14ac:dyDescent="0.2">
      <c r="A4" s="196" t="s">
        <v>123</v>
      </c>
      <c r="B4" s="199" t="s">
        <v>99</v>
      </c>
      <c r="C4" s="199"/>
      <c r="D4" s="199"/>
      <c r="E4" s="199"/>
      <c r="F4" s="199" t="s">
        <v>100</v>
      </c>
      <c r="G4" s="199"/>
      <c r="H4" s="199"/>
      <c r="I4" s="199"/>
      <c r="J4" s="199" t="s">
        <v>101</v>
      </c>
      <c r="K4" s="199"/>
      <c r="L4" s="194" t="s">
        <v>104</v>
      </c>
      <c r="M4" s="194"/>
      <c r="N4" s="199" t="s">
        <v>103</v>
      </c>
      <c r="O4" s="199"/>
    </row>
    <row r="5" spans="1:20" s="91" customFormat="1" ht="29.25" customHeight="1" x14ac:dyDescent="0.2">
      <c r="A5" s="196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4"/>
      <c r="M5" s="194"/>
      <c r="N5" s="199"/>
      <c r="O5" s="199"/>
    </row>
    <row r="6" spans="1:20" s="91" customFormat="1" ht="36" customHeight="1" x14ac:dyDescent="0.2">
      <c r="A6" s="196"/>
      <c r="B6" s="199" t="s">
        <v>32</v>
      </c>
      <c r="C6" s="199"/>
      <c r="D6" s="199" t="s">
        <v>33</v>
      </c>
      <c r="E6" s="199"/>
      <c r="F6" s="199" t="s">
        <v>32</v>
      </c>
      <c r="G6" s="199"/>
      <c r="H6" s="199" t="s">
        <v>33</v>
      </c>
      <c r="I6" s="199"/>
      <c r="J6" s="199"/>
      <c r="K6" s="199"/>
      <c r="L6" s="194"/>
      <c r="M6" s="194"/>
      <c r="N6" s="199"/>
      <c r="O6" s="199"/>
      <c r="Q6" s="57"/>
      <c r="R6" s="57"/>
      <c r="S6" s="57"/>
      <c r="T6" s="57"/>
    </row>
    <row r="7" spans="1:20" s="91" customFormat="1" ht="23.25" customHeight="1" x14ac:dyDescent="0.2">
      <c r="A7" s="196"/>
      <c r="B7" s="199" t="s">
        <v>34</v>
      </c>
      <c r="C7" s="199"/>
      <c r="D7" s="199"/>
      <c r="E7" s="199"/>
      <c r="F7" s="199"/>
      <c r="G7" s="199"/>
      <c r="H7" s="199"/>
      <c r="I7" s="199"/>
      <c r="J7" s="199"/>
      <c r="K7" s="199"/>
      <c r="L7" s="194"/>
      <c r="M7" s="194"/>
      <c r="N7" s="194" t="s">
        <v>135</v>
      </c>
      <c r="O7" s="194"/>
      <c r="Q7" s="57"/>
      <c r="R7" s="57"/>
      <c r="S7" s="57"/>
      <c r="T7" s="57"/>
    </row>
    <row r="8" spans="1:20" s="92" customFormat="1" ht="23.25" customHeight="1" x14ac:dyDescent="0.2">
      <c r="A8" s="196"/>
      <c r="B8" s="153">
        <v>2018</v>
      </c>
      <c r="C8" s="153">
        <v>2019</v>
      </c>
      <c r="D8" s="153">
        <v>2018</v>
      </c>
      <c r="E8" s="153">
        <v>2019</v>
      </c>
      <c r="F8" s="153">
        <v>2018</v>
      </c>
      <c r="G8" s="153">
        <v>2019</v>
      </c>
      <c r="H8" s="153">
        <v>2018</v>
      </c>
      <c r="I8" s="153">
        <v>2019</v>
      </c>
      <c r="J8" s="153">
        <v>2018</v>
      </c>
      <c r="K8" s="153">
        <v>2019</v>
      </c>
      <c r="L8" s="153">
        <v>2018</v>
      </c>
      <c r="M8" s="153">
        <v>2019</v>
      </c>
      <c r="N8" s="153">
        <v>2018</v>
      </c>
      <c r="O8" s="153">
        <v>2019</v>
      </c>
      <c r="Q8" s="157"/>
      <c r="R8" s="157"/>
      <c r="S8" s="157"/>
      <c r="T8" s="157"/>
    </row>
    <row r="9" spans="1:20" s="93" customFormat="1" ht="12.75" customHeight="1" x14ac:dyDescent="0.2">
      <c r="A9" s="154">
        <v>1</v>
      </c>
      <c r="B9" s="155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55">
        <v>11</v>
      </c>
      <c r="L9" s="155">
        <v>12</v>
      </c>
      <c r="M9" s="155">
        <v>13</v>
      </c>
      <c r="N9" s="155">
        <v>14</v>
      </c>
      <c r="O9" s="155">
        <v>15</v>
      </c>
      <c r="Q9" s="158"/>
      <c r="R9" s="158"/>
      <c r="S9" s="158"/>
      <c r="T9" s="158"/>
    </row>
    <row r="10" spans="1:20" s="91" customFormat="1" ht="36" customHeight="1" x14ac:dyDescent="0.2">
      <c r="A10" s="152" t="s">
        <v>79</v>
      </c>
      <c r="B10" s="123">
        <v>33882.796150000002</v>
      </c>
      <c r="C10" s="123">
        <v>34689.058550000002</v>
      </c>
      <c r="D10" s="123">
        <v>27630.413380000002</v>
      </c>
      <c r="E10" s="123">
        <v>28020.149170000001</v>
      </c>
      <c r="F10" s="123">
        <v>467.59782999999999</v>
      </c>
      <c r="G10" s="123">
        <v>534.94992999999999</v>
      </c>
      <c r="H10" s="123">
        <v>372.05023</v>
      </c>
      <c r="I10" s="123">
        <v>441.26675</v>
      </c>
      <c r="J10" s="123">
        <v>260.74624999999997</v>
      </c>
      <c r="K10" s="123">
        <v>96.521000000000001</v>
      </c>
      <c r="L10" s="123">
        <v>79179</v>
      </c>
      <c r="M10" s="123">
        <v>77063</v>
      </c>
      <c r="N10" s="123">
        <v>852918.99826999998</v>
      </c>
      <c r="O10" s="123">
        <v>823671.66894999996</v>
      </c>
      <c r="Q10" s="57"/>
      <c r="R10" s="159"/>
      <c r="S10" s="57"/>
      <c r="T10" s="57"/>
    </row>
    <row r="11" spans="1:20" s="66" customFormat="1" ht="36" customHeight="1" x14ac:dyDescent="0.2">
      <c r="A11" s="152" t="s">
        <v>80</v>
      </c>
      <c r="B11" s="123">
        <v>7936.4289799999997</v>
      </c>
      <c r="C11" s="123">
        <v>9520.5820000000003</v>
      </c>
      <c r="D11" s="123">
        <v>7027.0438100000001</v>
      </c>
      <c r="E11" s="123">
        <v>8484.8119999999999</v>
      </c>
      <c r="F11" s="123">
        <v>91.328999999999994</v>
      </c>
      <c r="G11" s="123">
        <v>135.08664999999999</v>
      </c>
      <c r="H11" s="123">
        <v>75.822999999999993</v>
      </c>
      <c r="I11" s="123">
        <v>116.75064999999999</v>
      </c>
      <c r="J11" s="123">
        <v>34.822769999999998</v>
      </c>
      <c r="K11" s="123">
        <v>57.903350000000003</v>
      </c>
      <c r="L11" s="123">
        <v>9676.2000000000007</v>
      </c>
      <c r="M11" s="123">
        <v>10429</v>
      </c>
      <c r="N11" s="123">
        <v>135141.80799999999</v>
      </c>
      <c r="O11" s="123">
        <v>147371.01809999999</v>
      </c>
      <c r="Q11" s="149"/>
      <c r="R11" s="159"/>
      <c r="S11" s="149"/>
      <c r="T11" s="149"/>
    </row>
    <row r="12" spans="1:20" s="94" customFormat="1" ht="36" customHeight="1" x14ac:dyDescent="0.2">
      <c r="A12" s="152" t="s">
        <v>17</v>
      </c>
      <c r="B12" s="123">
        <v>50642.499369999998</v>
      </c>
      <c r="C12" s="123">
        <v>52033.350079999997</v>
      </c>
      <c r="D12" s="123">
        <v>40724.036220000002</v>
      </c>
      <c r="E12" s="123">
        <v>41577.179129999997</v>
      </c>
      <c r="F12" s="123">
        <v>720.47361999999998</v>
      </c>
      <c r="G12" s="123">
        <v>863.30628000000002</v>
      </c>
      <c r="H12" s="123">
        <v>580.72328000000005</v>
      </c>
      <c r="I12" s="123">
        <v>635.23617999999999</v>
      </c>
      <c r="J12" s="123">
        <v>83.330719999999999</v>
      </c>
      <c r="K12" s="123">
        <v>346.04700000000003</v>
      </c>
      <c r="L12" s="123">
        <v>126887</v>
      </c>
      <c r="M12" s="123">
        <v>220354</v>
      </c>
      <c r="N12" s="123">
        <v>569948.31331</v>
      </c>
      <c r="O12" s="123">
        <v>529714.85190000001</v>
      </c>
      <c r="Q12" s="160"/>
      <c r="R12" s="159"/>
      <c r="S12" s="160"/>
      <c r="T12" s="160"/>
    </row>
    <row r="13" spans="1:20" s="57" customFormat="1" ht="36" customHeight="1" x14ac:dyDescent="0.2">
      <c r="A13" s="152" t="s">
        <v>125</v>
      </c>
      <c r="B13" s="123">
        <v>10338.448399999999</v>
      </c>
      <c r="C13" s="123">
        <v>10463.2768</v>
      </c>
      <c r="D13" s="123">
        <v>7788.4958999999999</v>
      </c>
      <c r="E13" s="123">
        <v>7601.2650000000003</v>
      </c>
      <c r="F13" s="123">
        <v>232.6489</v>
      </c>
      <c r="G13" s="123">
        <v>363.62060000000002</v>
      </c>
      <c r="H13" s="123">
        <v>181.6764</v>
      </c>
      <c r="I13" s="123">
        <v>249.7268</v>
      </c>
      <c r="J13" s="123">
        <v>10.0809</v>
      </c>
      <c r="K13" s="123">
        <v>21.864000000000001</v>
      </c>
      <c r="L13" s="123">
        <v>22548</v>
      </c>
      <c r="M13" s="123">
        <v>54150</v>
      </c>
      <c r="N13" s="123">
        <v>54451.4853</v>
      </c>
      <c r="O13" s="123">
        <v>55247.274700000002</v>
      </c>
      <c r="R13" s="159"/>
    </row>
    <row r="14" spans="1:20" s="57" customFormat="1" ht="36" customHeight="1" x14ac:dyDescent="0.2">
      <c r="A14" s="152" t="s">
        <v>68</v>
      </c>
      <c r="B14" s="123">
        <v>42568.387540000003</v>
      </c>
      <c r="C14" s="123">
        <v>44636.675790000001</v>
      </c>
      <c r="D14" s="123">
        <v>29853.882460000001</v>
      </c>
      <c r="E14" s="123">
        <v>31264.62284</v>
      </c>
      <c r="F14" s="123">
        <v>1209.1955499999999</v>
      </c>
      <c r="G14" s="123">
        <v>1329.65245</v>
      </c>
      <c r="H14" s="123">
        <v>829.29211999999995</v>
      </c>
      <c r="I14" s="123">
        <v>935.29380000000003</v>
      </c>
      <c r="J14" s="123">
        <v>28.303000000000001</v>
      </c>
      <c r="K14" s="123">
        <v>114.264</v>
      </c>
      <c r="L14" s="123">
        <v>133697</v>
      </c>
      <c r="M14" s="123">
        <v>170375</v>
      </c>
      <c r="N14" s="123">
        <v>140791.26076</v>
      </c>
      <c r="O14" s="123">
        <v>145861.72222</v>
      </c>
      <c r="R14" s="159"/>
    </row>
    <row r="15" spans="1:20" s="57" customFormat="1" ht="36" customHeight="1" x14ac:dyDescent="0.2">
      <c r="A15" s="152" t="s">
        <v>122</v>
      </c>
      <c r="B15" s="123">
        <v>295.20999999999998</v>
      </c>
      <c r="C15" s="123">
        <v>0</v>
      </c>
      <c r="D15" s="123">
        <v>210.26</v>
      </c>
      <c r="E15" s="123">
        <v>0</v>
      </c>
      <c r="F15" s="123">
        <v>3.81</v>
      </c>
      <c r="G15" s="123">
        <v>0</v>
      </c>
      <c r="H15" s="123">
        <v>3.72</v>
      </c>
      <c r="I15" s="123">
        <v>0</v>
      </c>
      <c r="J15" s="123">
        <v>0</v>
      </c>
      <c r="K15" s="123">
        <v>0</v>
      </c>
      <c r="L15" s="123">
        <v>1565</v>
      </c>
      <c r="M15" s="123">
        <v>0</v>
      </c>
      <c r="N15" s="123">
        <v>783.25699999999995</v>
      </c>
      <c r="O15" s="123">
        <v>0</v>
      </c>
      <c r="R15" s="159"/>
    </row>
    <row r="16" spans="1:20" s="57" customFormat="1" ht="36" customHeight="1" x14ac:dyDescent="0.2">
      <c r="A16" s="124" t="s">
        <v>26</v>
      </c>
      <c r="B16" s="126">
        <f>SUM(B10:B15)</f>
        <v>145663.77043999999</v>
      </c>
      <c r="C16" s="126">
        <f t="shared" ref="C16:O16" si="0">SUM(C10:C15)</f>
        <v>151342.94322000002</v>
      </c>
      <c r="D16" s="126">
        <f t="shared" si="0"/>
        <v>113234.13176999999</v>
      </c>
      <c r="E16" s="126">
        <f>SUM(E10:E15)</f>
        <v>116948.02813999999</v>
      </c>
      <c r="F16" s="126">
        <f t="shared" si="0"/>
        <v>2725.0548999999996</v>
      </c>
      <c r="G16" s="126">
        <f t="shared" si="0"/>
        <v>3226.61591</v>
      </c>
      <c r="H16" s="126">
        <f t="shared" si="0"/>
        <v>2043.2850300000002</v>
      </c>
      <c r="I16" s="126">
        <f t="shared" si="0"/>
        <v>2378.2741799999999</v>
      </c>
      <c r="J16" s="126">
        <f t="shared" si="0"/>
        <v>417.28363999999993</v>
      </c>
      <c r="K16" s="126">
        <f t="shared" si="0"/>
        <v>636.59935000000007</v>
      </c>
      <c r="L16" s="126">
        <f t="shared" si="0"/>
        <v>373552.2</v>
      </c>
      <c r="M16" s="126">
        <f t="shared" si="0"/>
        <v>532371</v>
      </c>
      <c r="N16" s="126">
        <f t="shared" si="0"/>
        <v>1754035.12264</v>
      </c>
      <c r="O16" s="126">
        <f t="shared" si="0"/>
        <v>1701866.5358699998</v>
      </c>
    </row>
    <row r="17" spans="1:20" s="57" customFormat="1" ht="22.5" customHeight="1" x14ac:dyDescent="0.2">
      <c r="A17" s="77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6"/>
      <c r="M17" s="96"/>
      <c r="N17" s="95"/>
      <c r="O17" s="95"/>
    </row>
    <row r="18" spans="1:20" s="57" customFormat="1" ht="22.5" customHeight="1" x14ac:dyDescent="0.2">
      <c r="A18" s="52" t="s">
        <v>81</v>
      </c>
      <c r="B18" s="53"/>
      <c r="C18" s="53"/>
      <c r="D18" s="53"/>
      <c r="E18" s="53"/>
      <c r="L18" s="90"/>
      <c r="M18" s="90"/>
    </row>
    <row r="19" spans="1:20" s="66" customFormat="1" ht="30.75" customHeight="1" x14ac:dyDescent="0.2">
      <c r="A19" s="195" t="s">
        <v>35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Q19" s="149"/>
      <c r="R19" s="149"/>
      <c r="S19" s="149"/>
      <c r="T19" s="149"/>
    </row>
    <row r="20" spans="1:20" s="91" customFormat="1" ht="24" customHeight="1" x14ac:dyDescent="0.2">
      <c r="A20" s="196" t="s">
        <v>98</v>
      </c>
      <c r="B20" s="199" t="s">
        <v>102</v>
      </c>
      <c r="C20" s="199"/>
      <c r="D20" s="199"/>
      <c r="E20" s="199"/>
      <c r="F20" s="199" t="s">
        <v>100</v>
      </c>
      <c r="G20" s="199"/>
      <c r="H20" s="199"/>
      <c r="I20" s="199"/>
      <c r="J20" s="199" t="s">
        <v>101</v>
      </c>
      <c r="K20" s="199"/>
      <c r="L20" s="194" t="s">
        <v>104</v>
      </c>
      <c r="M20" s="194"/>
      <c r="N20" s="199" t="s">
        <v>103</v>
      </c>
      <c r="O20" s="199"/>
    </row>
    <row r="21" spans="1:20" s="91" customFormat="1" ht="29.25" customHeight="1" x14ac:dyDescent="0.2">
      <c r="A21" s="196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4"/>
      <c r="M21" s="194"/>
      <c r="N21" s="199"/>
      <c r="O21" s="199"/>
    </row>
    <row r="22" spans="1:20" s="91" customFormat="1" ht="36.75" customHeight="1" x14ac:dyDescent="0.2">
      <c r="A22" s="196"/>
      <c r="B22" s="199" t="s">
        <v>32</v>
      </c>
      <c r="C22" s="199"/>
      <c r="D22" s="199" t="s">
        <v>33</v>
      </c>
      <c r="E22" s="199"/>
      <c r="F22" s="199" t="s">
        <v>32</v>
      </c>
      <c r="G22" s="199"/>
      <c r="H22" s="199" t="s">
        <v>33</v>
      </c>
      <c r="I22" s="199"/>
      <c r="J22" s="199"/>
      <c r="K22" s="199"/>
      <c r="L22" s="194"/>
      <c r="M22" s="194"/>
      <c r="N22" s="199"/>
      <c r="O22" s="199"/>
    </row>
    <row r="23" spans="1:20" s="91" customFormat="1" ht="23.25" customHeight="1" x14ac:dyDescent="0.2">
      <c r="A23" s="196"/>
      <c r="B23" s="199" t="s">
        <v>34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4"/>
      <c r="M23" s="194"/>
      <c r="N23" s="194" t="s">
        <v>135</v>
      </c>
      <c r="O23" s="194"/>
    </row>
    <row r="24" spans="1:20" s="92" customFormat="1" ht="23.25" customHeight="1" x14ac:dyDescent="0.2">
      <c r="A24" s="196"/>
      <c r="B24" s="153">
        <v>2018</v>
      </c>
      <c r="C24" s="153">
        <v>2019</v>
      </c>
      <c r="D24" s="153">
        <v>2018</v>
      </c>
      <c r="E24" s="153">
        <v>2019</v>
      </c>
      <c r="F24" s="153">
        <v>2018</v>
      </c>
      <c r="G24" s="153">
        <v>2019</v>
      </c>
      <c r="H24" s="153">
        <v>2018</v>
      </c>
      <c r="I24" s="153">
        <v>2019</v>
      </c>
      <c r="J24" s="153">
        <v>2018</v>
      </c>
      <c r="K24" s="153">
        <v>2019</v>
      </c>
      <c r="L24" s="153">
        <v>2018</v>
      </c>
      <c r="M24" s="153">
        <v>2019</v>
      </c>
      <c r="N24" s="153">
        <v>2018</v>
      </c>
      <c r="O24" s="153">
        <v>2019</v>
      </c>
    </row>
    <row r="25" spans="1:20" s="93" customFormat="1" ht="12.75" customHeight="1" x14ac:dyDescent="0.2">
      <c r="A25" s="154">
        <v>1</v>
      </c>
      <c r="B25" s="155">
        <v>2</v>
      </c>
      <c r="C25" s="155">
        <v>3</v>
      </c>
      <c r="D25" s="155">
        <v>4</v>
      </c>
      <c r="E25" s="155">
        <v>5</v>
      </c>
      <c r="F25" s="155">
        <v>6</v>
      </c>
      <c r="G25" s="155">
        <v>7</v>
      </c>
      <c r="H25" s="155">
        <v>8</v>
      </c>
      <c r="I25" s="155">
        <v>9</v>
      </c>
      <c r="J25" s="155">
        <v>10</v>
      </c>
      <c r="K25" s="155">
        <v>11</v>
      </c>
      <c r="L25" s="155">
        <v>12</v>
      </c>
      <c r="M25" s="155">
        <v>13</v>
      </c>
      <c r="N25" s="155">
        <v>14</v>
      </c>
      <c r="O25" s="155">
        <v>15</v>
      </c>
    </row>
    <row r="26" spans="1:20" s="91" customFormat="1" ht="36" customHeight="1" x14ac:dyDescent="0.2">
      <c r="A26" s="152" t="s">
        <v>2</v>
      </c>
      <c r="B26" s="123">
        <v>10855.2904</v>
      </c>
      <c r="C26" s="123">
        <v>11284.109</v>
      </c>
      <c r="D26" s="123">
        <v>8959.8870000000006</v>
      </c>
      <c r="E26" s="123">
        <v>9231.34</v>
      </c>
      <c r="F26" s="123">
        <v>236.70276000000001</v>
      </c>
      <c r="G26" s="123">
        <v>214.9093</v>
      </c>
      <c r="H26" s="123">
        <v>193.44426000000001</v>
      </c>
      <c r="I26" s="123">
        <v>168.5498</v>
      </c>
      <c r="J26" s="123">
        <v>17.692499999999999</v>
      </c>
      <c r="K26" s="123">
        <v>12.41</v>
      </c>
      <c r="L26" s="123">
        <v>24117</v>
      </c>
      <c r="M26" s="123">
        <v>113180</v>
      </c>
      <c r="N26" s="123">
        <v>142361.77299999999</v>
      </c>
      <c r="O26" s="123">
        <v>147700.85200000001</v>
      </c>
    </row>
    <row r="27" spans="1:20" s="91" customFormat="1" ht="36" customHeight="1" x14ac:dyDescent="0.2">
      <c r="A27" s="152" t="s">
        <v>3</v>
      </c>
      <c r="B27" s="123">
        <v>7611.88184</v>
      </c>
      <c r="C27" s="123">
        <v>7713.7714800000003</v>
      </c>
      <c r="D27" s="123">
        <v>5017.7823399999997</v>
      </c>
      <c r="E27" s="123">
        <v>5269.68948</v>
      </c>
      <c r="F27" s="123">
        <v>119.50552999999999</v>
      </c>
      <c r="G27" s="123">
        <v>133.38723999999999</v>
      </c>
      <c r="H27" s="123">
        <v>84.401629999999997</v>
      </c>
      <c r="I27" s="123">
        <v>54.843739999999997</v>
      </c>
      <c r="J27" s="123">
        <v>30.939350000000001</v>
      </c>
      <c r="K27" s="123">
        <v>76.058999999999997</v>
      </c>
      <c r="L27" s="123">
        <v>36324</v>
      </c>
      <c r="M27" s="123">
        <v>9841</v>
      </c>
      <c r="N27" s="123">
        <v>79072.544739999998</v>
      </c>
      <c r="O27" s="123">
        <v>75848.089309999996</v>
      </c>
    </row>
    <row r="28" spans="1:20" s="91" customFormat="1" ht="36" customHeight="1" x14ac:dyDescent="0.2">
      <c r="A28" s="123" t="s">
        <v>4</v>
      </c>
      <c r="B28" s="123">
        <v>5306.4279999999999</v>
      </c>
      <c r="C28" s="123">
        <v>5433.2510000000002</v>
      </c>
      <c r="D28" s="123">
        <v>4318.4620000000004</v>
      </c>
      <c r="E28" s="123">
        <v>4338.3265000000001</v>
      </c>
      <c r="F28" s="123">
        <v>144.69906</v>
      </c>
      <c r="G28" s="123">
        <v>125.258</v>
      </c>
      <c r="H28" s="123">
        <v>115.13126</v>
      </c>
      <c r="I28" s="123">
        <v>96.364500000000007</v>
      </c>
      <c r="J28" s="123">
        <v>6.1266999999999996</v>
      </c>
      <c r="K28" s="123">
        <v>5.35</v>
      </c>
      <c r="L28" s="123">
        <v>8623</v>
      </c>
      <c r="M28" s="123">
        <v>14315</v>
      </c>
      <c r="N28" s="123">
        <v>56241.525000000001</v>
      </c>
      <c r="O28" s="123">
        <v>54609.857000000004</v>
      </c>
      <c r="Q28" s="111"/>
    </row>
    <row r="29" spans="1:20" s="91" customFormat="1" ht="36" customHeight="1" x14ac:dyDescent="0.2">
      <c r="A29" s="58" t="s">
        <v>5</v>
      </c>
      <c r="B29" s="123">
        <v>4153.5959999999995</v>
      </c>
      <c r="C29" s="123">
        <v>4347.2209999999995</v>
      </c>
      <c r="D29" s="123">
        <v>3157.1260000000002</v>
      </c>
      <c r="E29" s="123">
        <v>3230.7510000000002</v>
      </c>
      <c r="F29" s="123">
        <v>53.369500000000002</v>
      </c>
      <c r="G29" s="123">
        <v>122.4145</v>
      </c>
      <c r="H29" s="123">
        <v>32.194000000000003</v>
      </c>
      <c r="I29" s="123">
        <v>71.010499999999993</v>
      </c>
      <c r="J29" s="123">
        <v>7.9009999999999998</v>
      </c>
      <c r="K29" s="123">
        <v>29.32</v>
      </c>
      <c r="L29" s="123">
        <v>8616</v>
      </c>
      <c r="M29" s="123">
        <v>17214</v>
      </c>
      <c r="N29" s="123">
        <v>39456.714999999997</v>
      </c>
      <c r="O29" s="123">
        <v>39601.945</v>
      </c>
    </row>
    <row r="30" spans="1:20" s="91" customFormat="1" ht="36" customHeight="1" x14ac:dyDescent="0.2">
      <c r="A30" s="58" t="s">
        <v>6</v>
      </c>
      <c r="B30" s="123">
        <v>5591.5230000000001</v>
      </c>
      <c r="C30" s="123">
        <v>5755.7007999999996</v>
      </c>
      <c r="D30" s="123">
        <v>5004.826</v>
      </c>
      <c r="E30" s="123">
        <v>5077.9546</v>
      </c>
      <c r="F30" s="123">
        <v>105.57</v>
      </c>
      <c r="G30" s="123">
        <v>142.76828</v>
      </c>
      <c r="H30" s="123">
        <v>85.635000000000005</v>
      </c>
      <c r="I30" s="123">
        <v>101.73108000000001</v>
      </c>
      <c r="J30" s="123">
        <v>9.0278399999999994</v>
      </c>
      <c r="K30" s="123">
        <v>12.292</v>
      </c>
      <c r="L30" s="123">
        <v>8394</v>
      </c>
      <c r="M30" s="123">
        <v>21086</v>
      </c>
      <c r="N30" s="123">
        <v>111747.40089999999</v>
      </c>
      <c r="O30" s="123">
        <v>104624.32067</v>
      </c>
    </row>
    <row r="31" spans="1:20" s="91" customFormat="1" ht="36" customHeight="1" x14ac:dyDescent="0.2">
      <c r="A31" s="152" t="s">
        <v>7</v>
      </c>
      <c r="B31" s="123">
        <v>15316.10109</v>
      </c>
      <c r="C31" s="123">
        <v>15982.968940000001</v>
      </c>
      <c r="D31" s="123">
        <v>13833.942789999999</v>
      </c>
      <c r="E31" s="123">
        <v>14238.18075</v>
      </c>
      <c r="F31" s="123">
        <v>287.90676999999999</v>
      </c>
      <c r="G31" s="123">
        <v>402.5838</v>
      </c>
      <c r="H31" s="123">
        <v>220.53134</v>
      </c>
      <c r="I31" s="123">
        <v>350.0718</v>
      </c>
      <c r="J31" s="123">
        <v>34.964199999999998</v>
      </c>
      <c r="K31" s="123">
        <v>71.495000000000005</v>
      </c>
      <c r="L31" s="123">
        <v>66135</v>
      </c>
      <c r="M31" s="123">
        <v>103171</v>
      </c>
      <c r="N31" s="123">
        <v>157602.7426</v>
      </c>
      <c r="O31" s="123">
        <v>176535.7905</v>
      </c>
      <c r="Q31" s="111"/>
    </row>
    <row r="32" spans="1:20" s="91" customFormat="1" ht="36" customHeight="1" x14ac:dyDescent="0.2">
      <c r="A32" s="152" t="s">
        <v>8</v>
      </c>
      <c r="B32" s="123">
        <v>13770.868</v>
      </c>
      <c r="C32" s="123">
        <v>14082.521000000001</v>
      </c>
      <c r="D32" s="123">
        <v>8493.7520000000004</v>
      </c>
      <c r="E32" s="123">
        <v>8716.7868999999992</v>
      </c>
      <c r="F32" s="123">
        <v>274.666</v>
      </c>
      <c r="G32" s="123">
        <v>357.0582</v>
      </c>
      <c r="H32" s="123">
        <v>220.953</v>
      </c>
      <c r="I32" s="123">
        <v>290.9821</v>
      </c>
      <c r="J32" s="123">
        <v>164.64599999999999</v>
      </c>
      <c r="K32" s="123">
        <v>25.109000000000002</v>
      </c>
      <c r="L32" s="123">
        <v>44823.199999999997</v>
      </c>
      <c r="M32" s="123">
        <v>49118</v>
      </c>
      <c r="N32" s="123">
        <v>298070.30089999997</v>
      </c>
      <c r="O32" s="123">
        <v>286851.77265</v>
      </c>
    </row>
    <row r="33" spans="1:15" s="91" customFormat="1" ht="36" customHeight="1" x14ac:dyDescent="0.2">
      <c r="A33" s="152" t="s">
        <v>9</v>
      </c>
      <c r="B33" s="123">
        <v>4925.4923500000004</v>
      </c>
      <c r="C33" s="123">
        <v>4986.3392000000003</v>
      </c>
      <c r="D33" s="123">
        <v>3482.5057700000002</v>
      </c>
      <c r="E33" s="123">
        <v>3359.5911999999998</v>
      </c>
      <c r="F33" s="123">
        <v>105.65685000000001</v>
      </c>
      <c r="G33" s="123">
        <v>75.036199999999994</v>
      </c>
      <c r="H33" s="123">
        <v>73.361350000000002</v>
      </c>
      <c r="I33" s="123">
        <v>42.428699999999999</v>
      </c>
      <c r="J33" s="123">
        <v>4.3600000000000003</v>
      </c>
      <c r="K33" s="123">
        <v>7.5540000000000003</v>
      </c>
      <c r="L33" s="123">
        <v>9892</v>
      </c>
      <c r="M33" s="123">
        <v>9141</v>
      </c>
      <c r="N33" s="123">
        <v>36271.370000000003</v>
      </c>
      <c r="O33" s="123">
        <v>37165.101000000002</v>
      </c>
    </row>
    <row r="34" spans="1:15" s="91" customFormat="1" ht="36" customHeight="1" x14ac:dyDescent="0.2">
      <c r="A34" s="152" t="s">
        <v>11</v>
      </c>
      <c r="B34" s="123">
        <v>16523.7091</v>
      </c>
      <c r="C34" s="123">
        <v>17206.213100000001</v>
      </c>
      <c r="D34" s="123">
        <v>13730.32645</v>
      </c>
      <c r="E34" s="123">
        <v>14156.604499999999</v>
      </c>
      <c r="F34" s="123">
        <v>404.05072000000001</v>
      </c>
      <c r="G34" s="123">
        <v>413.8655</v>
      </c>
      <c r="H34" s="123">
        <v>336.32891999999998</v>
      </c>
      <c r="I34" s="123">
        <v>312.66050000000001</v>
      </c>
      <c r="J34" s="123">
        <v>29.486229999999999</v>
      </c>
      <c r="K34" s="123">
        <v>18.734000000000002</v>
      </c>
      <c r="L34" s="123">
        <v>28959</v>
      </c>
      <c r="M34" s="123">
        <v>19187</v>
      </c>
      <c r="N34" s="123">
        <v>133700.57130000001</v>
      </c>
      <c r="O34" s="123">
        <v>91421.891000000003</v>
      </c>
    </row>
    <row r="35" spans="1:15" s="91" customFormat="1" ht="36" customHeight="1" x14ac:dyDescent="0.2">
      <c r="A35" s="152" t="s">
        <v>10</v>
      </c>
      <c r="B35" s="123">
        <v>2383.16</v>
      </c>
      <c r="C35" s="123">
        <v>2449.0925000000002</v>
      </c>
      <c r="D35" s="123">
        <v>1987.1959999999999</v>
      </c>
      <c r="E35" s="123">
        <v>2036.5934</v>
      </c>
      <c r="F35" s="123">
        <v>43.518999999999998</v>
      </c>
      <c r="G35" s="123">
        <v>54.308399999999999</v>
      </c>
      <c r="H35" s="123">
        <v>35.65</v>
      </c>
      <c r="I35" s="123">
        <v>49.182400000000001</v>
      </c>
      <c r="J35" s="123">
        <v>4.5185000000000004</v>
      </c>
      <c r="K35" s="123">
        <v>13.611000000000001</v>
      </c>
      <c r="L35" s="123">
        <v>2522</v>
      </c>
      <c r="M35" s="123">
        <v>2587</v>
      </c>
      <c r="N35" s="123">
        <v>46553.85</v>
      </c>
      <c r="O35" s="123">
        <v>45512.470999999998</v>
      </c>
    </row>
    <row r="36" spans="1:15" s="91" customFormat="1" ht="36" customHeight="1" x14ac:dyDescent="0.2">
      <c r="A36" s="152" t="s">
        <v>12</v>
      </c>
      <c r="B36" s="123">
        <v>10397.23531</v>
      </c>
      <c r="C36" s="123">
        <v>11469.7161</v>
      </c>
      <c r="D36" s="123">
        <v>7250.4098400000003</v>
      </c>
      <c r="E36" s="123">
        <v>8048.8317999999999</v>
      </c>
      <c r="F36" s="123">
        <v>161.08799999999999</v>
      </c>
      <c r="G36" s="123">
        <v>369.34120000000001</v>
      </c>
      <c r="H36" s="123">
        <v>97.954999999999998</v>
      </c>
      <c r="I36" s="123">
        <v>278.07010000000002</v>
      </c>
      <c r="J36" s="123">
        <v>19.262</v>
      </c>
      <c r="K36" s="123">
        <v>17.95</v>
      </c>
      <c r="L36" s="123">
        <v>31249</v>
      </c>
      <c r="M36" s="123">
        <v>32111</v>
      </c>
      <c r="N36" s="123">
        <v>106293.8239</v>
      </c>
      <c r="O36" s="123">
        <v>109658.336</v>
      </c>
    </row>
    <row r="37" spans="1:15" s="91" customFormat="1" ht="36" customHeight="1" x14ac:dyDescent="0.2">
      <c r="A37" s="152" t="s">
        <v>13</v>
      </c>
      <c r="B37" s="123">
        <v>16792.244780000001</v>
      </c>
      <c r="C37" s="123">
        <v>17450.266599999999</v>
      </c>
      <c r="D37" s="123">
        <v>15243.77081</v>
      </c>
      <c r="E37" s="123">
        <v>15756.907509999999</v>
      </c>
      <c r="F37" s="123">
        <v>244.02663999999999</v>
      </c>
      <c r="G37" s="123">
        <v>264.40463999999997</v>
      </c>
      <c r="H37" s="123">
        <v>186.95509999999999</v>
      </c>
      <c r="I37" s="123">
        <v>185.36145999999999</v>
      </c>
      <c r="J37" s="123">
        <v>39.814920000000001</v>
      </c>
      <c r="K37" s="123">
        <v>37.794350000000001</v>
      </c>
      <c r="L37" s="123">
        <v>35137</v>
      </c>
      <c r="M37" s="123">
        <v>44018</v>
      </c>
      <c r="N37" s="123">
        <v>209452.302</v>
      </c>
      <c r="O37" s="123">
        <v>213444.94003999999</v>
      </c>
    </row>
    <row r="38" spans="1:15" s="91" customFormat="1" ht="36" customHeight="1" x14ac:dyDescent="0.2">
      <c r="A38" s="152" t="s">
        <v>14</v>
      </c>
      <c r="B38" s="123">
        <v>5671.7983999999997</v>
      </c>
      <c r="C38" s="123">
        <v>5889.5590000000002</v>
      </c>
      <c r="D38" s="123">
        <v>4475.6450000000004</v>
      </c>
      <c r="E38" s="123">
        <v>4701.3860000000004</v>
      </c>
      <c r="F38" s="123">
        <v>98.680400000000006</v>
      </c>
      <c r="G38" s="123">
        <v>142.59815</v>
      </c>
      <c r="H38" s="123">
        <v>79.677999999999997</v>
      </c>
      <c r="I38" s="123">
        <v>115.979</v>
      </c>
      <c r="J38" s="123">
        <v>11.79</v>
      </c>
      <c r="K38" s="123">
        <v>252.77</v>
      </c>
      <c r="L38" s="123">
        <v>21006</v>
      </c>
      <c r="M38" s="123">
        <v>15951</v>
      </c>
      <c r="N38" s="123">
        <v>41537.443330000002</v>
      </c>
      <c r="O38" s="123">
        <v>41308.739699999998</v>
      </c>
    </row>
    <row r="39" spans="1:15" s="91" customFormat="1" ht="36" customHeight="1" x14ac:dyDescent="0.2">
      <c r="A39" s="151" t="s">
        <v>15</v>
      </c>
      <c r="B39" s="123">
        <v>6112.5206699999999</v>
      </c>
      <c r="C39" s="123">
        <v>5936.7309999999998</v>
      </c>
      <c r="D39" s="123">
        <v>3667.68417</v>
      </c>
      <c r="E39" s="123">
        <v>3605.0070000000001</v>
      </c>
      <c r="F39" s="123">
        <v>36.440669999999997</v>
      </c>
      <c r="G39" s="123">
        <v>21.516500000000001</v>
      </c>
      <c r="H39" s="123">
        <v>26.16517</v>
      </c>
      <c r="I39" s="123">
        <v>14.439500000000001</v>
      </c>
      <c r="J39" s="123">
        <v>12.497</v>
      </c>
      <c r="K39" s="123">
        <v>10.82</v>
      </c>
      <c r="L39" s="123">
        <v>2164</v>
      </c>
      <c r="M39" s="123">
        <v>1874</v>
      </c>
      <c r="N39" s="123">
        <v>56313.038999999997</v>
      </c>
      <c r="O39" s="123">
        <v>43479.95</v>
      </c>
    </row>
    <row r="40" spans="1:15" s="91" customFormat="1" ht="36" customHeight="1" x14ac:dyDescent="0.2">
      <c r="A40" s="151" t="s">
        <v>70</v>
      </c>
      <c r="B40" s="123">
        <v>12838.1425</v>
      </c>
      <c r="C40" s="123">
        <v>13706.2125</v>
      </c>
      <c r="D40" s="123">
        <v>9883.4326000000001</v>
      </c>
      <c r="E40" s="123">
        <v>10390.8585</v>
      </c>
      <c r="F40" s="123">
        <v>361.91449999999998</v>
      </c>
      <c r="G40" s="123">
        <v>285.35000000000002</v>
      </c>
      <c r="H40" s="123">
        <v>225.6285</v>
      </c>
      <c r="I40" s="123">
        <v>186.56800000000001</v>
      </c>
      <c r="J40" s="123">
        <v>13.8544</v>
      </c>
      <c r="K40" s="123">
        <v>37.195999999999998</v>
      </c>
      <c r="L40" s="123">
        <v>38818</v>
      </c>
      <c r="M40" s="123">
        <v>67321</v>
      </c>
      <c r="N40" s="123">
        <v>149288.12640000001</v>
      </c>
      <c r="O40" s="123">
        <v>148762.2164</v>
      </c>
    </row>
    <row r="41" spans="1:15" s="91" customFormat="1" ht="36" customHeight="1" x14ac:dyDescent="0.2">
      <c r="A41" s="151" t="s">
        <v>16</v>
      </c>
      <c r="B41" s="123">
        <v>7413.7790000000005</v>
      </c>
      <c r="C41" s="123">
        <v>7649.27</v>
      </c>
      <c r="D41" s="123">
        <v>4727.3829999999998</v>
      </c>
      <c r="E41" s="123">
        <v>4789.2190000000001</v>
      </c>
      <c r="F41" s="123">
        <v>47.258499999999998</v>
      </c>
      <c r="G41" s="123">
        <v>101.816</v>
      </c>
      <c r="H41" s="123">
        <v>29.272500000000001</v>
      </c>
      <c r="I41" s="123">
        <v>60.030999999999999</v>
      </c>
      <c r="J41" s="123">
        <v>10.403</v>
      </c>
      <c r="K41" s="123">
        <v>8.1349999999999998</v>
      </c>
      <c r="L41" s="123">
        <v>6773</v>
      </c>
      <c r="M41" s="123">
        <v>12256</v>
      </c>
      <c r="N41" s="123">
        <v>90071.594570000001</v>
      </c>
      <c r="O41" s="123">
        <v>85340.263600000006</v>
      </c>
    </row>
    <row r="42" spans="1:15" s="91" customFormat="1" ht="36" customHeight="1" x14ac:dyDescent="0.2">
      <c r="A42" s="124" t="s">
        <v>26</v>
      </c>
      <c r="B42" s="126">
        <f>SUM(B26:B41)</f>
        <v>145663.77043999999</v>
      </c>
      <c r="C42" s="126">
        <f t="shared" ref="C42:O42" si="1">SUM(C26:C41)</f>
        <v>151342.94321999999</v>
      </c>
      <c r="D42" s="126">
        <f t="shared" si="1"/>
        <v>113234.13177000001</v>
      </c>
      <c r="E42" s="126">
        <f t="shared" si="1"/>
        <v>116948.02813999999</v>
      </c>
      <c r="F42" s="126">
        <f t="shared" si="1"/>
        <v>2725.0549000000001</v>
      </c>
      <c r="G42" s="126">
        <f t="shared" si="1"/>
        <v>3226.6159099999995</v>
      </c>
      <c r="H42" s="126">
        <f t="shared" si="1"/>
        <v>2043.28503</v>
      </c>
      <c r="I42" s="126">
        <f t="shared" si="1"/>
        <v>2378.2741799999999</v>
      </c>
      <c r="J42" s="126">
        <f t="shared" si="1"/>
        <v>417.28364000000005</v>
      </c>
      <c r="K42" s="126">
        <f t="shared" si="1"/>
        <v>636.59935000000007</v>
      </c>
      <c r="L42" s="126">
        <f t="shared" si="1"/>
        <v>373552.2</v>
      </c>
      <c r="M42" s="126">
        <f t="shared" si="1"/>
        <v>532371</v>
      </c>
      <c r="N42" s="126">
        <f t="shared" si="1"/>
        <v>1754035.12264</v>
      </c>
      <c r="O42" s="126">
        <f t="shared" si="1"/>
        <v>1701866.5358699998</v>
      </c>
    </row>
    <row r="43" spans="1:15" s="57" customFormat="1" ht="22.5" customHeight="1" x14ac:dyDescent="0.2">
      <c r="A43" s="7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75"/>
      <c r="M43" s="75"/>
      <c r="N43" s="97"/>
      <c r="O43" s="75"/>
    </row>
    <row r="44" spans="1:15" s="57" customFormat="1" ht="22.5" customHeight="1" x14ac:dyDescent="0.2">
      <c r="A44" s="52" t="s">
        <v>82</v>
      </c>
      <c r="B44" s="53"/>
      <c r="C44" s="53"/>
      <c r="D44" s="53"/>
      <c r="E44" s="53"/>
      <c r="L44" s="90"/>
      <c r="M44" s="90"/>
    </row>
    <row r="45" spans="1:15" s="66" customFormat="1" ht="31.5" customHeight="1" x14ac:dyDescent="0.2">
      <c r="A45" s="195" t="s">
        <v>36</v>
      </c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</row>
    <row r="46" spans="1:15" s="91" customFormat="1" ht="24" customHeight="1" x14ac:dyDescent="0.2">
      <c r="A46" s="196" t="s">
        <v>71</v>
      </c>
      <c r="B46" s="199" t="s">
        <v>102</v>
      </c>
      <c r="C46" s="199"/>
      <c r="D46" s="199"/>
      <c r="E46" s="199"/>
      <c r="F46" s="199" t="s">
        <v>100</v>
      </c>
      <c r="G46" s="199"/>
      <c r="H46" s="199"/>
      <c r="I46" s="199"/>
      <c r="J46" s="199" t="s">
        <v>101</v>
      </c>
      <c r="K46" s="199"/>
      <c r="L46" s="194" t="s">
        <v>104</v>
      </c>
      <c r="M46" s="194"/>
      <c r="N46" s="199" t="s">
        <v>103</v>
      </c>
      <c r="O46" s="199"/>
    </row>
    <row r="47" spans="1:15" s="91" customFormat="1" ht="29.25" customHeight="1" x14ac:dyDescent="0.2">
      <c r="A47" s="196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4"/>
      <c r="M47" s="194"/>
      <c r="N47" s="199"/>
      <c r="O47" s="199"/>
    </row>
    <row r="48" spans="1:15" s="91" customFormat="1" ht="36.75" customHeight="1" x14ac:dyDescent="0.2">
      <c r="A48" s="196"/>
      <c r="B48" s="199" t="s">
        <v>32</v>
      </c>
      <c r="C48" s="199"/>
      <c r="D48" s="199" t="s">
        <v>33</v>
      </c>
      <c r="E48" s="199"/>
      <c r="F48" s="199" t="s">
        <v>32</v>
      </c>
      <c r="G48" s="199"/>
      <c r="H48" s="199" t="s">
        <v>33</v>
      </c>
      <c r="I48" s="199"/>
      <c r="J48" s="199"/>
      <c r="K48" s="199"/>
      <c r="L48" s="194"/>
      <c r="M48" s="194"/>
      <c r="N48" s="199"/>
      <c r="O48" s="199"/>
    </row>
    <row r="49" spans="1:18" s="91" customFormat="1" ht="24" customHeight="1" x14ac:dyDescent="0.2">
      <c r="A49" s="196"/>
      <c r="B49" s="199" t="s">
        <v>34</v>
      </c>
      <c r="C49" s="199"/>
      <c r="D49" s="199"/>
      <c r="E49" s="199"/>
      <c r="F49" s="199"/>
      <c r="G49" s="199"/>
      <c r="H49" s="199"/>
      <c r="I49" s="199"/>
      <c r="J49" s="199"/>
      <c r="K49" s="199"/>
      <c r="L49" s="194"/>
      <c r="M49" s="194"/>
      <c r="N49" s="194" t="s">
        <v>135</v>
      </c>
      <c r="O49" s="194"/>
    </row>
    <row r="50" spans="1:18" s="92" customFormat="1" ht="23.25" customHeight="1" x14ac:dyDescent="0.2">
      <c r="A50" s="196"/>
      <c r="B50" s="153">
        <v>2018</v>
      </c>
      <c r="C50" s="153">
        <v>2019</v>
      </c>
      <c r="D50" s="153">
        <v>2018</v>
      </c>
      <c r="E50" s="153">
        <v>2019</v>
      </c>
      <c r="F50" s="153">
        <v>2018</v>
      </c>
      <c r="G50" s="153">
        <v>2019</v>
      </c>
      <c r="H50" s="153">
        <v>2018</v>
      </c>
      <c r="I50" s="153">
        <v>2019</v>
      </c>
      <c r="J50" s="153">
        <v>2018</v>
      </c>
      <c r="K50" s="153">
        <v>2019</v>
      </c>
      <c r="L50" s="153">
        <v>2018</v>
      </c>
      <c r="M50" s="153">
        <v>2019</v>
      </c>
      <c r="N50" s="153">
        <v>2018</v>
      </c>
      <c r="O50" s="153">
        <v>2019</v>
      </c>
    </row>
    <row r="51" spans="1:18" s="93" customFormat="1" ht="12.75" customHeight="1" x14ac:dyDescent="0.2">
      <c r="A51" s="154">
        <v>1</v>
      </c>
      <c r="B51" s="155">
        <v>2</v>
      </c>
      <c r="C51" s="155">
        <v>3</v>
      </c>
      <c r="D51" s="155">
        <v>4</v>
      </c>
      <c r="E51" s="155">
        <v>5</v>
      </c>
      <c r="F51" s="155">
        <v>6</v>
      </c>
      <c r="G51" s="155">
        <v>7</v>
      </c>
      <c r="H51" s="155">
        <v>8</v>
      </c>
      <c r="I51" s="155">
        <v>9</v>
      </c>
      <c r="J51" s="155">
        <v>10</v>
      </c>
      <c r="K51" s="155">
        <v>11</v>
      </c>
      <c r="L51" s="155">
        <v>12</v>
      </c>
      <c r="M51" s="155">
        <v>13</v>
      </c>
      <c r="N51" s="155">
        <v>14</v>
      </c>
      <c r="O51" s="155">
        <v>15</v>
      </c>
    </row>
    <row r="52" spans="1:18" s="91" customFormat="1" ht="36" customHeight="1" x14ac:dyDescent="0.2">
      <c r="A52" s="151" t="s">
        <v>0</v>
      </c>
      <c r="B52" s="123">
        <v>52697.096230000003</v>
      </c>
      <c r="C52" s="123">
        <v>55627.341050000003</v>
      </c>
      <c r="D52" s="123">
        <v>40782.633779999996</v>
      </c>
      <c r="E52" s="123">
        <v>42652.712959999997</v>
      </c>
      <c r="F52" s="123">
        <v>1017.74535</v>
      </c>
      <c r="G52" s="123">
        <v>1020.7197</v>
      </c>
      <c r="H52" s="123">
        <v>707.48100999999997</v>
      </c>
      <c r="I52" s="123">
        <v>663.65650000000005</v>
      </c>
      <c r="J52" s="123">
        <v>73.886390000000006</v>
      </c>
      <c r="K52" s="123">
        <v>124.839</v>
      </c>
      <c r="L52" s="123">
        <v>121390</v>
      </c>
      <c r="M52" s="123">
        <v>248192</v>
      </c>
      <c r="N52" s="123">
        <v>628623.25743999996</v>
      </c>
      <c r="O52" s="123">
        <v>641409.71369999996</v>
      </c>
    </row>
    <row r="53" spans="1:18" s="91" customFormat="1" ht="36" customHeight="1" x14ac:dyDescent="0.2">
      <c r="A53" s="151" t="s">
        <v>1</v>
      </c>
      <c r="B53" s="123">
        <v>90600.169120000006</v>
      </c>
      <c r="C53" s="123">
        <v>93291.714070000002</v>
      </c>
      <c r="D53" s="123">
        <v>70680.192200000005</v>
      </c>
      <c r="E53" s="123">
        <v>72475.708379999996</v>
      </c>
      <c r="F53" s="123">
        <v>1686.3470500000001</v>
      </c>
      <c r="G53" s="123">
        <v>2180.3347100000001</v>
      </c>
      <c r="H53" s="123">
        <v>1317.41002</v>
      </c>
      <c r="I53" s="123">
        <v>1693.1881800000001</v>
      </c>
      <c r="J53" s="123">
        <v>342.54725000000002</v>
      </c>
      <c r="K53" s="123">
        <v>501.34035</v>
      </c>
      <c r="L53" s="123">
        <v>250671.2</v>
      </c>
      <c r="M53" s="123">
        <v>272546</v>
      </c>
      <c r="N53" s="123">
        <v>1095671.0582000001</v>
      </c>
      <c r="O53" s="123">
        <v>1042698.92117</v>
      </c>
      <c r="R53" s="111"/>
    </row>
    <row r="54" spans="1:18" s="91" customFormat="1" ht="36" customHeight="1" x14ac:dyDescent="0.2">
      <c r="A54" s="151" t="s">
        <v>69</v>
      </c>
      <c r="B54" s="123">
        <v>2366.5050900000001</v>
      </c>
      <c r="C54" s="123">
        <v>2423.8880899999999</v>
      </c>
      <c r="D54" s="123">
        <v>1771.3057899999999</v>
      </c>
      <c r="E54" s="123">
        <v>1819.60679</v>
      </c>
      <c r="F54" s="123">
        <v>20.962499999999999</v>
      </c>
      <c r="G54" s="123">
        <v>25.561499999999999</v>
      </c>
      <c r="H54" s="123">
        <v>18.393999999999998</v>
      </c>
      <c r="I54" s="123">
        <v>21.429500000000001</v>
      </c>
      <c r="J54" s="123">
        <v>0.85</v>
      </c>
      <c r="K54" s="123">
        <v>10.42</v>
      </c>
      <c r="L54" s="123">
        <v>1491</v>
      </c>
      <c r="M54" s="123">
        <v>11633</v>
      </c>
      <c r="N54" s="123">
        <v>29740.807000000001</v>
      </c>
      <c r="O54" s="123">
        <v>17757.901000000002</v>
      </c>
    </row>
    <row r="55" spans="1:18" s="91" customFormat="1" ht="36" customHeight="1" x14ac:dyDescent="0.2">
      <c r="A55" s="124" t="s">
        <v>26</v>
      </c>
      <c r="B55" s="126">
        <f>SUM(B52:B54)</f>
        <v>145663.77043999999</v>
      </c>
      <c r="C55" s="126">
        <f t="shared" ref="C55:N55" si="2">SUM(C52:C54)</f>
        <v>151342.94321</v>
      </c>
      <c r="D55" s="126">
        <f t="shared" si="2"/>
        <v>113234.13176999999</v>
      </c>
      <c r="E55" s="126">
        <f t="shared" si="2"/>
        <v>116948.02813000001</v>
      </c>
      <c r="F55" s="126">
        <f t="shared" si="2"/>
        <v>2725.0549000000001</v>
      </c>
      <c r="G55" s="126">
        <f t="shared" si="2"/>
        <v>3226.61591</v>
      </c>
      <c r="H55" s="126">
        <f t="shared" si="2"/>
        <v>2043.28503</v>
      </c>
      <c r="I55" s="126">
        <f t="shared" si="2"/>
        <v>2378.2741800000003</v>
      </c>
      <c r="J55" s="126">
        <f t="shared" si="2"/>
        <v>417.28364000000005</v>
      </c>
      <c r="K55" s="126">
        <f t="shared" si="2"/>
        <v>636.59934999999996</v>
      </c>
      <c r="L55" s="126">
        <f t="shared" si="2"/>
        <v>373552.2</v>
      </c>
      <c r="M55" s="126">
        <f t="shared" si="2"/>
        <v>532371</v>
      </c>
      <c r="N55" s="126">
        <f t="shared" si="2"/>
        <v>1754035.1226400002</v>
      </c>
      <c r="O55" s="126">
        <f>SUM(O52:O54)</f>
        <v>1701866.53587</v>
      </c>
    </row>
    <row r="56" spans="1:18" s="57" customFormat="1" ht="22.5" customHeight="1" x14ac:dyDescent="0.2">
      <c r="A56" s="7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75"/>
      <c r="M56" s="75"/>
      <c r="N56" s="97"/>
      <c r="O56" s="75"/>
    </row>
    <row r="57" spans="1:18" s="57" customFormat="1" ht="22.5" customHeight="1" x14ac:dyDescent="0.2">
      <c r="A57" s="52" t="s">
        <v>83</v>
      </c>
      <c r="B57" s="53"/>
      <c r="C57" s="53"/>
      <c r="D57" s="53"/>
      <c r="E57" s="53"/>
      <c r="L57" s="90"/>
      <c r="M57" s="90"/>
    </row>
    <row r="58" spans="1:18" s="66" customFormat="1" ht="30.75" customHeight="1" x14ac:dyDescent="0.2">
      <c r="A58" s="195" t="s">
        <v>37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</row>
    <row r="59" spans="1:18" s="91" customFormat="1" ht="24" customHeight="1" x14ac:dyDescent="0.2">
      <c r="A59" s="196" t="s">
        <v>73</v>
      </c>
      <c r="B59" s="199" t="s">
        <v>102</v>
      </c>
      <c r="C59" s="199"/>
      <c r="D59" s="199"/>
      <c r="E59" s="199"/>
      <c r="F59" s="199" t="s">
        <v>100</v>
      </c>
      <c r="G59" s="199"/>
      <c r="H59" s="199"/>
      <c r="I59" s="199"/>
      <c r="J59" s="199" t="s">
        <v>101</v>
      </c>
      <c r="K59" s="199"/>
      <c r="L59" s="194" t="s">
        <v>104</v>
      </c>
      <c r="M59" s="194"/>
      <c r="N59" s="199" t="s">
        <v>103</v>
      </c>
      <c r="O59" s="199"/>
    </row>
    <row r="60" spans="1:18" s="91" customFormat="1" ht="29.25" customHeight="1" x14ac:dyDescent="0.2">
      <c r="A60" s="196"/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4"/>
      <c r="M60" s="194"/>
      <c r="N60" s="199"/>
      <c r="O60" s="199"/>
    </row>
    <row r="61" spans="1:18" s="91" customFormat="1" ht="36" customHeight="1" x14ac:dyDescent="0.2">
      <c r="A61" s="196"/>
      <c r="B61" s="199" t="s">
        <v>32</v>
      </c>
      <c r="C61" s="199"/>
      <c r="D61" s="199" t="s">
        <v>33</v>
      </c>
      <c r="E61" s="199"/>
      <c r="F61" s="199" t="s">
        <v>32</v>
      </c>
      <c r="G61" s="199"/>
      <c r="H61" s="199" t="s">
        <v>33</v>
      </c>
      <c r="I61" s="199"/>
      <c r="J61" s="199"/>
      <c r="K61" s="199"/>
      <c r="L61" s="194"/>
      <c r="M61" s="194"/>
      <c r="N61" s="199"/>
      <c r="O61" s="199"/>
    </row>
    <row r="62" spans="1:18" s="91" customFormat="1" ht="23.25" customHeight="1" x14ac:dyDescent="0.2">
      <c r="A62" s="196"/>
      <c r="B62" s="199" t="s">
        <v>34</v>
      </c>
      <c r="C62" s="199"/>
      <c r="D62" s="199"/>
      <c r="E62" s="199"/>
      <c r="F62" s="199"/>
      <c r="G62" s="199"/>
      <c r="H62" s="199"/>
      <c r="I62" s="199"/>
      <c r="J62" s="199"/>
      <c r="K62" s="199"/>
      <c r="L62" s="194"/>
      <c r="M62" s="194"/>
      <c r="N62" s="194" t="s">
        <v>135</v>
      </c>
      <c r="O62" s="194"/>
    </row>
    <row r="63" spans="1:18" s="92" customFormat="1" ht="23.25" customHeight="1" x14ac:dyDescent="0.2">
      <c r="A63" s="196"/>
      <c r="B63" s="153">
        <v>2018</v>
      </c>
      <c r="C63" s="153">
        <v>2019</v>
      </c>
      <c r="D63" s="153">
        <v>2018</v>
      </c>
      <c r="E63" s="153">
        <v>2019</v>
      </c>
      <c r="F63" s="153">
        <v>2018</v>
      </c>
      <c r="G63" s="153">
        <v>2019</v>
      </c>
      <c r="H63" s="153">
        <v>2018</v>
      </c>
      <c r="I63" s="153">
        <v>2019</v>
      </c>
      <c r="J63" s="153">
        <v>2018</v>
      </c>
      <c r="K63" s="153">
        <v>2019</v>
      </c>
      <c r="L63" s="153">
        <v>2018</v>
      </c>
      <c r="M63" s="153">
        <v>2019</v>
      </c>
      <c r="N63" s="153">
        <v>2018</v>
      </c>
      <c r="O63" s="153">
        <v>2019</v>
      </c>
    </row>
    <row r="64" spans="1:18" s="93" customFormat="1" ht="12.75" customHeight="1" x14ac:dyDescent="0.2">
      <c r="A64" s="154">
        <v>1</v>
      </c>
      <c r="B64" s="155">
        <v>2</v>
      </c>
      <c r="C64" s="155">
        <v>3</v>
      </c>
      <c r="D64" s="155">
        <v>4</v>
      </c>
      <c r="E64" s="156">
        <v>5</v>
      </c>
      <c r="F64" s="155">
        <v>6</v>
      </c>
      <c r="G64" s="155">
        <v>7</v>
      </c>
      <c r="H64" s="155">
        <v>8</v>
      </c>
      <c r="I64" s="155">
        <v>9</v>
      </c>
      <c r="J64" s="155">
        <v>10</v>
      </c>
      <c r="K64" s="155">
        <v>11</v>
      </c>
      <c r="L64" s="155">
        <v>12</v>
      </c>
      <c r="M64" s="155">
        <v>13</v>
      </c>
      <c r="N64" s="155">
        <v>14</v>
      </c>
      <c r="O64" s="155">
        <v>15</v>
      </c>
    </row>
    <row r="65" spans="1:19" s="91" customFormat="1" ht="36" customHeight="1" x14ac:dyDescent="0.2">
      <c r="A65" s="151" t="s">
        <v>18</v>
      </c>
      <c r="B65" s="123">
        <v>7710.9069</v>
      </c>
      <c r="C65" s="123">
        <v>7093.2931500000004</v>
      </c>
      <c r="D65" s="123">
        <v>7038.1785</v>
      </c>
      <c r="E65" s="123">
        <v>6298.2469499999997</v>
      </c>
      <c r="F65" s="123">
        <v>80.817700000000002</v>
      </c>
      <c r="G65" s="123">
        <v>107.53484</v>
      </c>
      <c r="H65" s="123">
        <v>70.173599999999993</v>
      </c>
      <c r="I65" s="123">
        <v>89.526660000000007</v>
      </c>
      <c r="J65" s="123">
        <v>28.239270000000001</v>
      </c>
      <c r="K65" s="123">
        <v>16.863350000000001</v>
      </c>
      <c r="L65" s="123">
        <v>8717</v>
      </c>
      <c r="M65" s="123">
        <v>15674</v>
      </c>
      <c r="N65" s="123">
        <v>121346.63400000001</v>
      </c>
      <c r="O65" s="123">
        <v>108334.48134</v>
      </c>
      <c r="R65" s="111"/>
    </row>
    <row r="66" spans="1:19" s="91" customFormat="1" ht="36" customHeight="1" x14ac:dyDescent="0.2">
      <c r="A66" s="151" t="s">
        <v>19</v>
      </c>
      <c r="B66" s="123">
        <v>36873.395400000001</v>
      </c>
      <c r="C66" s="123">
        <v>38122.063750000001</v>
      </c>
      <c r="D66" s="123">
        <v>31613.089349999998</v>
      </c>
      <c r="E66" s="123">
        <v>32341.564859999999</v>
      </c>
      <c r="F66" s="123">
        <v>777.53288999999995</v>
      </c>
      <c r="G66" s="123">
        <v>914.95325000000003</v>
      </c>
      <c r="H66" s="123">
        <v>625.75716</v>
      </c>
      <c r="I66" s="123">
        <v>744.06569999999999</v>
      </c>
      <c r="J66" s="123">
        <v>72.435429999999997</v>
      </c>
      <c r="K66" s="123">
        <v>343.29899999999998</v>
      </c>
      <c r="L66" s="123">
        <v>115797</v>
      </c>
      <c r="M66" s="123">
        <v>139726</v>
      </c>
      <c r="N66" s="123">
        <v>322838.06222999998</v>
      </c>
      <c r="O66" s="123">
        <v>293184.07819999999</v>
      </c>
      <c r="Q66" s="111"/>
      <c r="R66" s="111"/>
    </row>
    <row r="67" spans="1:19" s="66" customFormat="1" ht="36" customHeight="1" x14ac:dyDescent="0.2">
      <c r="A67" s="151" t="s">
        <v>20</v>
      </c>
      <c r="B67" s="123">
        <v>28386.52087</v>
      </c>
      <c r="C67" s="123">
        <v>28261.764299999999</v>
      </c>
      <c r="D67" s="123">
        <v>20074.17337</v>
      </c>
      <c r="E67" s="123">
        <v>19717.1584</v>
      </c>
      <c r="F67" s="123">
        <v>566.70843000000002</v>
      </c>
      <c r="G67" s="123">
        <v>667.22788000000003</v>
      </c>
      <c r="H67" s="123">
        <v>478.05563000000001</v>
      </c>
      <c r="I67" s="123">
        <v>528.64308000000005</v>
      </c>
      <c r="J67" s="123">
        <v>204.35120000000001</v>
      </c>
      <c r="K67" s="123">
        <v>43.692999999999998</v>
      </c>
      <c r="L67" s="123">
        <v>62203.199999999997</v>
      </c>
      <c r="M67" s="123">
        <v>75687</v>
      </c>
      <c r="N67" s="123">
        <v>465387.98879999999</v>
      </c>
      <c r="O67" s="123">
        <v>433818.47291999997</v>
      </c>
    </row>
    <row r="68" spans="1:19" s="91" customFormat="1" ht="36" customHeight="1" x14ac:dyDescent="0.2">
      <c r="A68" s="151" t="s">
        <v>21</v>
      </c>
      <c r="B68" s="123">
        <v>17867.145949999998</v>
      </c>
      <c r="C68" s="123">
        <v>19628.742880000002</v>
      </c>
      <c r="D68" s="123">
        <v>12169.05098</v>
      </c>
      <c r="E68" s="123">
        <v>13923.53818</v>
      </c>
      <c r="F68" s="123">
        <v>262.18803000000003</v>
      </c>
      <c r="G68" s="123">
        <v>493.86874</v>
      </c>
      <c r="H68" s="123">
        <v>144.32363000000001</v>
      </c>
      <c r="I68" s="123">
        <v>329.85273999999998</v>
      </c>
      <c r="J68" s="123">
        <v>37.521349999999998</v>
      </c>
      <c r="K68" s="123">
        <v>94.484999999999999</v>
      </c>
      <c r="L68" s="123">
        <v>64162</v>
      </c>
      <c r="M68" s="123">
        <v>41229</v>
      </c>
      <c r="N68" s="123">
        <v>187820.59117</v>
      </c>
      <c r="O68" s="123">
        <v>201234.78631</v>
      </c>
    </row>
    <row r="69" spans="1:19" s="91" customFormat="1" ht="36" customHeight="1" x14ac:dyDescent="0.2">
      <c r="A69" s="151" t="s">
        <v>22</v>
      </c>
      <c r="B69" s="123">
        <v>5607.3723300000001</v>
      </c>
      <c r="C69" s="123">
        <v>6214.4108999999999</v>
      </c>
      <c r="D69" s="123">
        <v>4924.47876</v>
      </c>
      <c r="E69" s="123">
        <v>5382.2027600000001</v>
      </c>
      <c r="F69" s="123">
        <v>89.203789999999998</v>
      </c>
      <c r="G69" s="123">
        <v>99.191000000000003</v>
      </c>
      <c r="H69" s="123">
        <v>57.807949999999998</v>
      </c>
      <c r="I69" s="123">
        <v>53.408499999999997</v>
      </c>
      <c r="J69" s="123">
        <v>4.4916499999999999</v>
      </c>
      <c r="K69" s="123">
        <v>6.1749999999999998</v>
      </c>
      <c r="L69" s="123">
        <v>22378</v>
      </c>
      <c r="M69" s="123">
        <v>18187</v>
      </c>
      <c r="N69" s="123">
        <v>63555.228999999999</v>
      </c>
      <c r="O69" s="123">
        <v>70273.9997</v>
      </c>
    </row>
    <row r="70" spans="1:19" s="91" customFormat="1" ht="36" customHeight="1" x14ac:dyDescent="0.2">
      <c r="A70" s="150" t="s">
        <v>23</v>
      </c>
      <c r="B70" s="123">
        <v>19137.472399999999</v>
      </c>
      <c r="C70" s="123">
        <v>20182.178199999998</v>
      </c>
      <c r="D70" s="123">
        <v>15098.681420000001</v>
      </c>
      <c r="E70" s="123">
        <v>15677.2302</v>
      </c>
      <c r="F70" s="123">
        <v>451.95425999999998</v>
      </c>
      <c r="G70" s="123">
        <v>413.18400000000003</v>
      </c>
      <c r="H70" s="123">
        <v>326.74426</v>
      </c>
      <c r="I70" s="123">
        <v>281.45150000000001</v>
      </c>
      <c r="J70" s="123">
        <v>26.002500000000001</v>
      </c>
      <c r="K70" s="123">
        <v>56.01</v>
      </c>
      <c r="L70" s="123">
        <v>45739</v>
      </c>
      <c r="M70" s="123">
        <v>129211</v>
      </c>
      <c r="N70" s="123">
        <v>216949.02799999999</v>
      </c>
      <c r="O70" s="123">
        <v>228974.4504</v>
      </c>
    </row>
    <row r="71" spans="1:19" s="65" customFormat="1" ht="36" customHeight="1" x14ac:dyDescent="0.2">
      <c r="A71" s="150" t="s">
        <v>24</v>
      </c>
      <c r="B71" s="123">
        <v>20874.103500000001</v>
      </c>
      <c r="C71" s="123">
        <v>22287.926749999999</v>
      </c>
      <c r="D71" s="123">
        <v>16106.4306</v>
      </c>
      <c r="E71" s="123">
        <v>17281.527900000001</v>
      </c>
      <c r="F71" s="123">
        <v>434.21879999999999</v>
      </c>
      <c r="G71" s="123">
        <v>387.72649999999999</v>
      </c>
      <c r="H71" s="123">
        <v>294.1293</v>
      </c>
      <c r="I71" s="123">
        <v>257.99939999999998</v>
      </c>
      <c r="J71" s="123">
        <v>31.328240000000001</v>
      </c>
      <c r="K71" s="123">
        <v>55.478999999999999</v>
      </c>
      <c r="L71" s="123">
        <v>47459</v>
      </c>
      <c r="M71" s="123">
        <v>98137</v>
      </c>
      <c r="N71" s="123">
        <v>260072.53687000001</v>
      </c>
      <c r="O71" s="123">
        <v>266753.93640000001</v>
      </c>
    </row>
    <row r="72" spans="1:19" s="91" customFormat="1" ht="36" customHeight="1" x14ac:dyDescent="0.2">
      <c r="A72" s="151" t="s">
        <v>25</v>
      </c>
      <c r="B72" s="152">
        <v>6840.348</v>
      </c>
      <c r="C72" s="123">
        <v>7262.0752000000002</v>
      </c>
      <c r="D72" s="152">
        <v>4438.7430000000004</v>
      </c>
      <c r="E72" s="123">
        <v>4615.2520999999997</v>
      </c>
      <c r="F72" s="152">
        <v>41.468499999999999</v>
      </c>
      <c r="G72" s="123">
        <v>117.3682</v>
      </c>
      <c r="H72" s="152">
        <v>27.8995</v>
      </c>
      <c r="I72" s="123">
        <v>71.897099999999995</v>
      </c>
      <c r="J72" s="152">
        <v>12.064</v>
      </c>
      <c r="K72" s="123">
        <v>10.175000000000001</v>
      </c>
      <c r="L72" s="152">
        <v>5606</v>
      </c>
      <c r="M72" s="123">
        <v>13305</v>
      </c>
      <c r="N72" s="180">
        <v>86324.245569999999</v>
      </c>
      <c r="O72" s="123">
        <v>83068.229600000006</v>
      </c>
    </row>
    <row r="73" spans="1:19" s="91" customFormat="1" ht="36" customHeight="1" x14ac:dyDescent="0.2">
      <c r="A73" s="150" t="s">
        <v>69</v>
      </c>
      <c r="B73" s="123">
        <v>2366.5050900000001</v>
      </c>
      <c r="C73" s="123">
        <v>2290.4880899999998</v>
      </c>
      <c r="D73" s="123">
        <v>1771.3057899999999</v>
      </c>
      <c r="E73" s="123">
        <v>1711.3067900000001</v>
      </c>
      <c r="F73" s="123">
        <v>20.962499999999999</v>
      </c>
      <c r="G73" s="123">
        <v>25.561499999999999</v>
      </c>
      <c r="H73" s="123">
        <v>18.393999999999998</v>
      </c>
      <c r="I73" s="123">
        <v>21.429500000000001</v>
      </c>
      <c r="J73" s="123">
        <v>0.85</v>
      </c>
      <c r="K73" s="123">
        <v>10.42</v>
      </c>
      <c r="L73" s="123">
        <v>1491</v>
      </c>
      <c r="M73" s="123">
        <v>1215</v>
      </c>
      <c r="N73" s="123">
        <v>29740.807000000001</v>
      </c>
      <c r="O73" s="123">
        <v>16224.101000000001</v>
      </c>
    </row>
    <row r="74" spans="1:19" s="65" customFormat="1" ht="36" customHeight="1" x14ac:dyDescent="0.2">
      <c r="A74" s="127" t="s">
        <v>26</v>
      </c>
      <c r="B74" s="126">
        <f>SUM(B65:B73)</f>
        <v>145663.77043999999</v>
      </c>
      <c r="C74" s="126">
        <f t="shared" ref="C74:O74" si="3">SUM(C65:C73)</f>
        <v>151342.94321999999</v>
      </c>
      <c r="D74" s="126">
        <f t="shared" si="3"/>
        <v>113234.13176999998</v>
      </c>
      <c r="E74" s="126">
        <f t="shared" si="3"/>
        <v>116948.02814000001</v>
      </c>
      <c r="F74" s="126">
        <f t="shared" si="3"/>
        <v>2725.0549000000001</v>
      </c>
      <c r="G74" s="126">
        <f t="shared" si="3"/>
        <v>3226.6159099999995</v>
      </c>
      <c r="H74" s="126">
        <f t="shared" si="3"/>
        <v>2043.28503</v>
      </c>
      <c r="I74" s="126">
        <f t="shared" si="3"/>
        <v>2378.2741800000003</v>
      </c>
      <c r="J74" s="126">
        <f t="shared" si="3"/>
        <v>417.28363999999999</v>
      </c>
      <c r="K74" s="126">
        <f t="shared" si="3"/>
        <v>636.59934999999996</v>
      </c>
      <c r="L74" s="126">
        <f t="shared" si="3"/>
        <v>373552.2</v>
      </c>
      <c r="M74" s="126">
        <f t="shared" si="3"/>
        <v>532371</v>
      </c>
      <c r="N74" s="126">
        <f t="shared" si="3"/>
        <v>1754035.12264</v>
      </c>
      <c r="O74" s="126">
        <f t="shared" si="3"/>
        <v>1701866.5358699998</v>
      </c>
    </row>
    <row r="75" spans="1:19" ht="21.75" customHeight="1" x14ac:dyDescent="0.2">
      <c r="A75" s="84"/>
      <c r="D75" s="86"/>
      <c r="F75" s="84"/>
      <c r="K75" s="88"/>
      <c r="N75" s="89"/>
      <c r="O75" s="89"/>
      <c r="R75" s="86"/>
      <c r="S75" s="86"/>
    </row>
    <row r="77" spans="1:19" x14ac:dyDescent="0.2">
      <c r="A77" s="77"/>
      <c r="B77" s="86"/>
      <c r="C77" s="89"/>
      <c r="D77" s="86"/>
      <c r="E77" s="89"/>
      <c r="G77" s="89"/>
      <c r="H77" s="86"/>
      <c r="I77" s="97"/>
      <c r="J77" s="97"/>
      <c r="K77" s="97"/>
      <c r="L77" s="75"/>
      <c r="M77" s="75"/>
      <c r="N77" s="97"/>
      <c r="O77" s="75"/>
    </row>
    <row r="78" spans="1:19" x14ac:dyDescent="0.2">
      <c r="C78" s="98"/>
      <c r="D78" s="99"/>
      <c r="E78" s="98"/>
      <c r="F78" s="99"/>
      <c r="G78" s="98"/>
      <c r="H78" s="99"/>
      <c r="I78" s="98"/>
    </row>
    <row r="79" spans="1:19" x14ac:dyDescent="0.2">
      <c r="C79" s="98"/>
      <c r="D79" s="99"/>
      <c r="E79" s="98"/>
      <c r="F79" s="99"/>
      <c r="G79" s="98"/>
      <c r="H79" s="99"/>
      <c r="I79" s="98"/>
    </row>
    <row r="80" spans="1:19" x14ac:dyDescent="0.2">
      <c r="C80" s="98"/>
      <c r="D80" s="99"/>
      <c r="E80" s="98"/>
      <c r="F80" s="99"/>
      <c r="G80" s="98"/>
      <c r="H80" s="99"/>
      <c r="I80" s="98"/>
    </row>
    <row r="81" spans="3:9" x14ac:dyDescent="0.2">
      <c r="C81" s="89"/>
      <c r="D81" s="86"/>
      <c r="E81" s="89"/>
      <c r="G81" s="89"/>
      <c r="H81" s="86"/>
      <c r="I81" s="89"/>
    </row>
    <row r="82" spans="3:9" x14ac:dyDescent="0.2">
      <c r="C82" s="98"/>
      <c r="D82" s="99"/>
      <c r="E82" s="98"/>
      <c r="F82" s="99"/>
      <c r="G82" s="98"/>
      <c r="H82" s="99"/>
      <c r="I82" s="98"/>
    </row>
    <row r="83" spans="3:9" x14ac:dyDescent="0.2">
      <c r="C83" s="98"/>
      <c r="D83" s="99"/>
      <c r="E83" s="98"/>
      <c r="F83" s="99"/>
      <c r="G83" s="98"/>
      <c r="H83" s="99"/>
      <c r="I83" s="98"/>
    </row>
    <row r="84" spans="3:9" x14ac:dyDescent="0.2">
      <c r="C84" s="98"/>
      <c r="D84" s="99"/>
      <c r="E84" s="98"/>
      <c r="F84" s="99"/>
      <c r="G84" s="98"/>
      <c r="H84" s="99"/>
      <c r="I84" s="98"/>
    </row>
    <row r="85" spans="3:9" x14ac:dyDescent="0.2">
      <c r="C85" s="98"/>
      <c r="D85" s="99"/>
      <c r="E85" s="98"/>
      <c r="F85" s="99"/>
      <c r="G85" s="98"/>
      <c r="H85" s="99"/>
      <c r="I85" s="98"/>
    </row>
  </sheetData>
  <mergeCells count="52">
    <mergeCell ref="A19:O19"/>
    <mergeCell ref="A3:O3"/>
    <mergeCell ref="A4:A8"/>
    <mergeCell ref="B6:C6"/>
    <mergeCell ref="B7:K7"/>
    <mergeCell ref="F6:G6"/>
    <mergeCell ref="H6:I6"/>
    <mergeCell ref="F4:I5"/>
    <mergeCell ref="J4:K6"/>
    <mergeCell ref="N7:O7"/>
    <mergeCell ref="B4:E5"/>
    <mergeCell ref="D6:E6"/>
    <mergeCell ref="N4:O6"/>
    <mergeCell ref="L4:M7"/>
    <mergeCell ref="A46:A50"/>
    <mergeCell ref="B46:E47"/>
    <mergeCell ref="F46:I47"/>
    <mergeCell ref="J46:K48"/>
    <mergeCell ref="B48:C48"/>
    <mergeCell ref="D48:E48"/>
    <mergeCell ref="F61:G61"/>
    <mergeCell ref="H61:I61"/>
    <mergeCell ref="B62:K62"/>
    <mergeCell ref="N23:O23"/>
    <mergeCell ref="A20:A24"/>
    <mergeCell ref="B20:E21"/>
    <mergeCell ref="F20:I21"/>
    <mergeCell ref="J20:K22"/>
    <mergeCell ref="B22:C22"/>
    <mergeCell ref="D22:E22"/>
    <mergeCell ref="N20:O22"/>
    <mergeCell ref="F22:G22"/>
    <mergeCell ref="H22:I22"/>
    <mergeCell ref="L20:M23"/>
    <mergeCell ref="B23:K23"/>
    <mergeCell ref="A58:O58"/>
    <mergeCell ref="N62:O62"/>
    <mergeCell ref="L59:M62"/>
    <mergeCell ref="N59:O61"/>
    <mergeCell ref="A45:O45"/>
    <mergeCell ref="F48:G48"/>
    <mergeCell ref="H48:I48"/>
    <mergeCell ref="L46:M49"/>
    <mergeCell ref="N46:O48"/>
    <mergeCell ref="B49:K49"/>
    <mergeCell ref="N49:O49"/>
    <mergeCell ref="A59:A63"/>
    <mergeCell ref="B59:E60"/>
    <mergeCell ref="F59:I60"/>
    <mergeCell ref="J59:K61"/>
    <mergeCell ref="B61:C61"/>
    <mergeCell ref="D61:E61"/>
  </mergeCells>
  <phoneticPr fontId="0" type="noConversion"/>
  <printOptions horizontalCentered="1"/>
  <pageMargins left="0.7" right="0.7" top="0.75" bottom="0.75" header="0.3" footer="0.3"/>
  <pageSetup paperSize="9" scale="44" orientation="portrait" r:id="rId1"/>
  <headerFooter alignWithMargins="0"/>
  <rowBreaks count="1" manualBreakCount="1">
    <brk id="56" max="14" man="1"/>
  </rowBreaks>
  <ignoredErrors>
    <ignoredError sqref="B16:O16 B42:O42 B55:O55 B74:O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6"/>
  <sheetViews>
    <sheetView zoomScale="70" zoomScaleNormal="70" workbookViewId="0">
      <pane ySplit="1" topLeftCell="A2" activePane="bottomLeft" state="frozenSplit"/>
      <selection pane="bottomLeft"/>
    </sheetView>
  </sheetViews>
  <sheetFormatPr defaultRowHeight="12.75" x14ac:dyDescent="0.2"/>
  <cols>
    <col min="1" max="1" width="22.140625" style="22" customWidth="1"/>
    <col min="2" max="4" width="12.7109375" style="31" customWidth="1"/>
    <col min="5" max="5" width="13.5703125" style="31" customWidth="1"/>
    <col min="6" max="6" width="12.7109375" style="144" customWidth="1"/>
    <col min="7" max="7" width="12.7109375" style="26" customWidth="1"/>
    <col min="8" max="8" width="12.7109375" style="148" customWidth="1"/>
    <col min="9" max="9" width="12.7109375" style="32" customWidth="1"/>
    <col min="10" max="15" width="12.7109375" style="26" customWidth="1"/>
    <col min="16" max="16" width="9.140625" style="33"/>
    <col min="17" max="18" width="9.140625" style="28"/>
    <col min="19" max="19" width="11.7109375" style="28" customWidth="1"/>
    <col min="20" max="23" width="9.140625" style="28"/>
    <col min="24" max="16384" width="9.140625" style="20"/>
  </cols>
  <sheetData>
    <row r="1" spans="1:30" s="24" customFormat="1" ht="22.5" customHeight="1" x14ac:dyDescent="0.2">
      <c r="A1" s="101" t="s">
        <v>138</v>
      </c>
      <c r="B1" s="102"/>
      <c r="C1" s="102"/>
      <c r="D1" s="102"/>
      <c r="E1" s="102"/>
      <c r="F1" s="140"/>
      <c r="G1" s="103"/>
      <c r="H1" s="145"/>
      <c r="I1" s="104"/>
      <c r="J1" s="103"/>
      <c r="K1" s="103"/>
      <c r="L1" s="103"/>
      <c r="M1" s="103"/>
      <c r="N1" s="103"/>
      <c r="O1" s="103"/>
      <c r="P1" s="29"/>
      <c r="Q1" s="25"/>
      <c r="R1" s="25"/>
      <c r="S1" s="25"/>
      <c r="T1" s="25"/>
      <c r="U1" s="25"/>
      <c r="V1" s="25"/>
      <c r="W1" s="25"/>
    </row>
    <row r="2" spans="1:30" s="1" customFormat="1" ht="22.5" customHeight="1" x14ac:dyDescent="0.2">
      <c r="A2" s="56" t="s">
        <v>38</v>
      </c>
      <c r="B2" s="65"/>
      <c r="C2" s="65"/>
      <c r="D2" s="65"/>
      <c r="E2" s="187"/>
      <c r="F2" s="141"/>
      <c r="G2" s="64"/>
      <c r="H2" s="146"/>
      <c r="I2" s="65"/>
      <c r="J2" s="65"/>
      <c r="K2" s="65"/>
      <c r="L2" s="65"/>
      <c r="M2" s="65"/>
      <c r="N2" s="65"/>
      <c r="O2" s="65"/>
    </row>
    <row r="3" spans="1:30" s="4" customFormat="1" ht="31.5" customHeight="1" x14ac:dyDescent="0.2">
      <c r="A3" s="195" t="s">
        <v>39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3"/>
    </row>
    <row r="4" spans="1:30" s="5" customFormat="1" ht="24" customHeight="1" x14ac:dyDescent="0.2">
      <c r="A4" s="196" t="s">
        <v>123</v>
      </c>
      <c r="B4" s="208" t="s">
        <v>126</v>
      </c>
      <c r="C4" s="209"/>
      <c r="D4" s="209"/>
      <c r="E4" s="210"/>
      <c r="F4" s="201" t="s">
        <v>133</v>
      </c>
      <c r="G4" s="201"/>
      <c r="H4" s="201" t="s">
        <v>106</v>
      </c>
      <c r="I4" s="201"/>
      <c r="J4" s="199" t="s">
        <v>105</v>
      </c>
      <c r="K4" s="199"/>
      <c r="L4" s="199"/>
      <c r="M4" s="199"/>
      <c r="N4" s="199"/>
      <c r="O4" s="199"/>
      <c r="P4" s="1"/>
    </row>
    <row r="5" spans="1:30" s="5" customFormat="1" ht="29.25" customHeight="1" x14ac:dyDescent="0.2">
      <c r="A5" s="196"/>
      <c r="B5" s="202" t="s">
        <v>32</v>
      </c>
      <c r="C5" s="205" t="s">
        <v>130</v>
      </c>
      <c r="D5" s="205" t="s">
        <v>131</v>
      </c>
      <c r="E5" s="205" t="s">
        <v>132</v>
      </c>
      <c r="F5" s="201"/>
      <c r="G5" s="201"/>
      <c r="H5" s="201"/>
      <c r="I5" s="201"/>
      <c r="J5" s="199"/>
      <c r="K5" s="199"/>
      <c r="L5" s="199"/>
      <c r="M5" s="199"/>
      <c r="N5" s="199"/>
      <c r="O5" s="19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5" customFormat="1" ht="36.75" customHeight="1" x14ac:dyDescent="0.2">
      <c r="A6" s="196"/>
      <c r="B6" s="202"/>
      <c r="C6" s="206"/>
      <c r="D6" s="206"/>
      <c r="E6" s="206"/>
      <c r="F6" s="201"/>
      <c r="G6" s="201"/>
      <c r="H6" s="201"/>
      <c r="I6" s="201"/>
      <c r="J6" s="203" t="s">
        <v>32</v>
      </c>
      <c r="K6" s="203" t="s">
        <v>40</v>
      </c>
      <c r="L6" s="203" t="s">
        <v>41</v>
      </c>
      <c r="M6" s="203" t="s">
        <v>42</v>
      </c>
      <c r="N6" s="203" t="s">
        <v>43</v>
      </c>
      <c r="O6" s="203" t="s">
        <v>44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5" customFormat="1" ht="23.25" customHeight="1" x14ac:dyDescent="0.2">
      <c r="A7" s="196"/>
      <c r="B7" s="202"/>
      <c r="C7" s="207"/>
      <c r="D7" s="207"/>
      <c r="E7" s="207"/>
      <c r="F7" s="201" t="s">
        <v>134</v>
      </c>
      <c r="G7" s="201"/>
      <c r="H7" s="201"/>
      <c r="I7" s="201"/>
      <c r="J7" s="203"/>
      <c r="K7" s="203"/>
      <c r="L7" s="203"/>
      <c r="M7" s="203"/>
      <c r="N7" s="203"/>
      <c r="O7" s="20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11" customFormat="1" ht="23.25" customHeight="1" x14ac:dyDescent="0.2">
      <c r="A8" s="196"/>
      <c r="B8" s="204" t="s">
        <v>107</v>
      </c>
      <c r="C8" s="204"/>
      <c r="D8" s="204"/>
      <c r="E8" s="188"/>
      <c r="F8" s="153">
        <v>2018</v>
      </c>
      <c r="G8" s="153">
        <v>2019</v>
      </c>
      <c r="H8" s="153">
        <v>2018</v>
      </c>
      <c r="I8" s="153">
        <v>2019</v>
      </c>
      <c r="J8" s="203"/>
      <c r="K8" s="203"/>
      <c r="L8" s="203"/>
      <c r="M8" s="203"/>
      <c r="N8" s="203"/>
      <c r="O8" s="20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s="48" customFormat="1" ht="12.75" customHeight="1" x14ac:dyDescent="0.2">
      <c r="A9" s="154">
        <v>1</v>
      </c>
      <c r="B9" s="155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55">
        <v>11</v>
      </c>
      <c r="L9" s="155">
        <v>12</v>
      </c>
      <c r="M9" s="155">
        <v>13</v>
      </c>
      <c r="N9" s="155">
        <v>14</v>
      </c>
      <c r="O9" s="155">
        <v>15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</row>
    <row r="10" spans="1:30" s="5" customFormat="1" ht="36" customHeight="1" x14ac:dyDescent="0.2">
      <c r="A10" s="122" t="s">
        <v>79</v>
      </c>
      <c r="B10" s="51">
        <v>62</v>
      </c>
      <c r="C10" s="51">
        <v>60</v>
      </c>
      <c r="D10" s="51">
        <v>0</v>
      </c>
      <c r="E10" s="51">
        <v>58</v>
      </c>
      <c r="F10" s="123">
        <v>866433.33901999996</v>
      </c>
      <c r="G10" s="183">
        <v>845801.19220000005</v>
      </c>
      <c r="H10" s="183">
        <v>838079.50899999996</v>
      </c>
      <c r="I10" s="183">
        <v>789144.6</v>
      </c>
      <c r="J10" s="123">
        <f>SUM(K10:O10)</f>
        <v>19</v>
      </c>
      <c r="K10" s="189">
        <v>0</v>
      </c>
      <c r="L10" s="189">
        <v>8</v>
      </c>
      <c r="M10" s="189">
        <v>8</v>
      </c>
      <c r="N10" s="189">
        <v>0</v>
      </c>
      <c r="O10" s="189">
        <v>3</v>
      </c>
      <c r="P10" s="1"/>
      <c r="Q10" s="1"/>
      <c r="R10" s="181"/>
      <c r="S10" s="181"/>
      <c r="T10" s="181"/>
      <c r="U10" s="181"/>
      <c r="V10" s="181"/>
      <c r="W10" s="1"/>
      <c r="X10" s="1"/>
      <c r="Y10" s="181"/>
      <c r="Z10" s="181"/>
      <c r="AA10" s="181"/>
      <c r="AB10" s="181"/>
      <c r="AC10" s="181"/>
      <c r="AD10" s="182"/>
    </row>
    <row r="11" spans="1:30" s="4" customFormat="1" ht="36" customHeight="1" x14ac:dyDescent="0.2">
      <c r="A11" s="122" t="s">
        <v>80</v>
      </c>
      <c r="B11" s="51">
        <v>40</v>
      </c>
      <c r="C11" s="51">
        <v>37</v>
      </c>
      <c r="D11" s="51">
        <v>2</v>
      </c>
      <c r="E11" s="51">
        <v>35</v>
      </c>
      <c r="F11" s="123">
        <v>136894.90549999999</v>
      </c>
      <c r="G11" s="183">
        <v>150012.4871</v>
      </c>
      <c r="H11" s="183">
        <v>141294.038</v>
      </c>
      <c r="I11" s="183">
        <v>166530.06900000002</v>
      </c>
      <c r="J11" s="123">
        <f t="shared" ref="J11:J15" si="0">SUM(K11:O11)</f>
        <v>13</v>
      </c>
      <c r="K11" s="189">
        <v>3</v>
      </c>
      <c r="L11" s="189">
        <v>5</v>
      </c>
      <c r="M11" s="189">
        <v>1</v>
      </c>
      <c r="N11" s="189">
        <v>1</v>
      </c>
      <c r="O11" s="189">
        <v>3</v>
      </c>
      <c r="P11" s="3"/>
      <c r="Q11" s="3"/>
      <c r="R11" s="181"/>
      <c r="S11" s="181"/>
      <c r="T11" s="181"/>
      <c r="U11" s="181"/>
      <c r="V11" s="181"/>
      <c r="W11" s="3"/>
      <c r="X11" s="3"/>
      <c r="Y11" s="181"/>
      <c r="Z11" s="181"/>
      <c r="AA11" s="181"/>
      <c r="AB11" s="181"/>
      <c r="AC11" s="181"/>
      <c r="AD11" s="182"/>
    </row>
    <row r="12" spans="1:30" s="6" customFormat="1" ht="36" customHeight="1" x14ac:dyDescent="0.2">
      <c r="A12" s="122" t="s">
        <v>17</v>
      </c>
      <c r="B12" s="51">
        <v>383</v>
      </c>
      <c r="C12" s="51">
        <v>355</v>
      </c>
      <c r="D12" s="51">
        <v>21</v>
      </c>
      <c r="E12" s="51">
        <v>357</v>
      </c>
      <c r="F12" s="123">
        <v>582725.79032300005</v>
      </c>
      <c r="G12" s="183">
        <v>579635.04596200003</v>
      </c>
      <c r="H12" s="183">
        <v>621690.55299999996</v>
      </c>
      <c r="I12" s="183">
        <v>749279.72525200003</v>
      </c>
      <c r="J12" s="123">
        <f t="shared" si="0"/>
        <v>95</v>
      </c>
      <c r="K12" s="189">
        <v>1</v>
      </c>
      <c r="L12" s="189">
        <v>39</v>
      </c>
      <c r="M12" s="189">
        <v>24</v>
      </c>
      <c r="N12" s="189">
        <v>3</v>
      </c>
      <c r="O12" s="189">
        <v>28</v>
      </c>
      <c r="P12" s="2"/>
      <c r="Q12" s="2"/>
      <c r="R12" s="181"/>
      <c r="S12" s="181"/>
      <c r="T12" s="181"/>
      <c r="U12" s="181"/>
      <c r="V12" s="181"/>
      <c r="W12" s="2"/>
      <c r="X12" s="2"/>
      <c r="Y12" s="181"/>
      <c r="Z12" s="181"/>
      <c r="AA12" s="181"/>
      <c r="AB12" s="181"/>
      <c r="AC12" s="181"/>
      <c r="AD12" s="182"/>
    </row>
    <row r="13" spans="1:30" s="1" customFormat="1" ht="36" customHeight="1" x14ac:dyDescent="0.2">
      <c r="A13" s="122" t="s">
        <v>125</v>
      </c>
      <c r="B13" s="51">
        <v>152</v>
      </c>
      <c r="C13" s="51">
        <v>84</v>
      </c>
      <c r="D13" s="51">
        <v>59</v>
      </c>
      <c r="E13" s="51">
        <v>129</v>
      </c>
      <c r="F13" s="123">
        <v>63441.887759999998</v>
      </c>
      <c r="G13" s="183">
        <v>63365.420100000003</v>
      </c>
      <c r="H13" s="183">
        <v>57949.505166000003</v>
      </c>
      <c r="I13" s="183">
        <v>58281.206999999995</v>
      </c>
      <c r="J13" s="123">
        <f t="shared" si="0"/>
        <v>21</v>
      </c>
      <c r="K13" s="189">
        <v>1</v>
      </c>
      <c r="L13" s="189">
        <v>7</v>
      </c>
      <c r="M13" s="189">
        <v>6</v>
      </c>
      <c r="N13" s="189">
        <v>1</v>
      </c>
      <c r="O13" s="189">
        <v>6</v>
      </c>
      <c r="R13" s="181"/>
      <c r="S13" s="181"/>
      <c r="T13" s="181"/>
      <c r="U13" s="181"/>
      <c r="V13" s="181"/>
      <c r="Y13" s="181"/>
      <c r="Z13" s="181"/>
      <c r="AA13" s="181"/>
      <c r="AB13" s="181"/>
      <c r="AC13" s="181"/>
      <c r="AD13" s="182"/>
    </row>
    <row r="14" spans="1:30" s="1" customFormat="1" ht="36" customHeight="1" x14ac:dyDescent="0.2">
      <c r="A14" s="122" t="s">
        <v>68</v>
      </c>
      <c r="B14" s="51">
        <v>1095</v>
      </c>
      <c r="C14" s="51">
        <v>115</v>
      </c>
      <c r="D14" s="51">
        <v>927</v>
      </c>
      <c r="E14" s="51">
        <v>1007</v>
      </c>
      <c r="F14" s="123">
        <v>160212.246885</v>
      </c>
      <c r="G14" s="183">
        <v>165247.10320300001</v>
      </c>
      <c r="H14" s="183">
        <v>783993.51035999996</v>
      </c>
      <c r="I14" s="183">
        <v>528454.75599999994</v>
      </c>
      <c r="J14" s="123">
        <f t="shared" si="0"/>
        <v>196</v>
      </c>
      <c r="K14" s="189">
        <v>23</v>
      </c>
      <c r="L14" s="189">
        <v>61</v>
      </c>
      <c r="M14" s="189">
        <v>19</v>
      </c>
      <c r="N14" s="189">
        <v>16</v>
      </c>
      <c r="O14" s="189">
        <v>77</v>
      </c>
      <c r="R14" s="181"/>
      <c r="S14" s="181"/>
      <c r="T14" s="181"/>
      <c r="U14" s="181"/>
      <c r="V14" s="181"/>
      <c r="Y14" s="181"/>
      <c r="Z14" s="181"/>
      <c r="AA14" s="181"/>
      <c r="AB14" s="181"/>
      <c r="AC14" s="181"/>
      <c r="AD14" s="182"/>
    </row>
    <row r="15" spans="1:30" s="1" customFormat="1" ht="36" customHeight="1" x14ac:dyDescent="0.2">
      <c r="A15" s="122" t="s">
        <v>122</v>
      </c>
      <c r="B15" s="123">
        <v>0</v>
      </c>
      <c r="C15" s="51">
        <v>0</v>
      </c>
      <c r="D15" s="51">
        <v>0</v>
      </c>
      <c r="E15" s="123">
        <v>0</v>
      </c>
      <c r="F15" s="123">
        <v>852.42899999999997</v>
      </c>
      <c r="G15" s="183">
        <v>0</v>
      </c>
      <c r="H15" s="183">
        <v>798.04700000000003</v>
      </c>
      <c r="I15" s="183">
        <v>0</v>
      </c>
      <c r="J15" s="123">
        <f t="shared" si="0"/>
        <v>1</v>
      </c>
      <c r="K15" s="189">
        <v>1</v>
      </c>
      <c r="L15" s="189">
        <v>0</v>
      </c>
      <c r="M15" s="189">
        <v>0</v>
      </c>
      <c r="N15" s="189">
        <v>0</v>
      </c>
      <c r="O15" s="189">
        <v>0</v>
      </c>
      <c r="R15" s="181"/>
      <c r="S15" s="181"/>
      <c r="T15" s="181"/>
      <c r="U15" s="181"/>
      <c r="V15" s="181"/>
      <c r="Y15" s="181"/>
      <c r="Z15" s="181"/>
      <c r="AA15" s="181"/>
      <c r="AB15" s="181"/>
      <c r="AC15" s="181"/>
      <c r="AD15" s="182"/>
    </row>
    <row r="16" spans="1:30" s="1" customFormat="1" ht="36" customHeight="1" x14ac:dyDescent="0.2">
      <c r="A16" s="124" t="s">
        <v>26</v>
      </c>
      <c r="B16" s="125">
        <f>SUM(B10:B15)</f>
        <v>1732</v>
      </c>
      <c r="C16" s="125">
        <f t="shared" ref="C16:O16" si="1">SUM(C10:C15)</f>
        <v>651</v>
      </c>
      <c r="D16" s="125">
        <f t="shared" si="1"/>
        <v>1009</v>
      </c>
      <c r="E16" s="125">
        <f t="shared" ref="E16" si="2">SUM(E10:E15)</f>
        <v>1586</v>
      </c>
      <c r="F16" s="125">
        <f t="shared" si="1"/>
        <v>1810560.5984880002</v>
      </c>
      <c r="G16" s="125">
        <f t="shared" si="1"/>
        <v>1804061.2485650002</v>
      </c>
      <c r="H16" s="125">
        <f t="shared" si="1"/>
        <v>2443805.1625259998</v>
      </c>
      <c r="I16" s="125">
        <f t="shared" si="1"/>
        <v>2291690.3572519999</v>
      </c>
      <c r="J16" s="125">
        <f t="shared" si="1"/>
        <v>345</v>
      </c>
      <c r="K16" s="125">
        <f>SUM(K10:K15)</f>
        <v>29</v>
      </c>
      <c r="L16" s="125">
        <f t="shared" si="1"/>
        <v>120</v>
      </c>
      <c r="M16" s="125">
        <f t="shared" si="1"/>
        <v>58</v>
      </c>
      <c r="N16" s="125">
        <f t="shared" si="1"/>
        <v>21</v>
      </c>
      <c r="O16" s="125">
        <f t="shared" si="1"/>
        <v>117</v>
      </c>
    </row>
    <row r="17" spans="1:30" s="1" customFormat="1" ht="69" customHeight="1" x14ac:dyDescent="0.2">
      <c r="A17" s="200" t="s">
        <v>154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</row>
    <row r="18" spans="1:30" s="1" customFormat="1" ht="22.5" customHeight="1" x14ac:dyDescent="0.2">
      <c r="A18" s="36"/>
      <c r="B18" s="36"/>
      <c r="C18" s="36"/>
      <c r="D18" s="36"/>
      <c r="E18" s="36"/>
      <c r="F18" s="142"/>
      <c r="G18" s="36"/>
      <c r="H18" s="142"/>
      <c r="I18" s="36"/>
      <c r="J18" s="36"/>
      <c r="K18" s="36"/>
      <c r="L18" s="36"/>
      <c r="M18" s="36"/>
      <c r="N18" s="36"/>
      <c r="O18" s="36"/>
    </row>
    <row r="19" spans="1:30" s="1" customFormat="1" ht="22.5" customHeight="1" x14ac:dyDescent="0.2">
      <c r="A19" s="14" t="s">
        <v>84</v>
      </c>
      <c r="B19" s="30"/>
      <c r="C19" s="30"/>
      <c r="D19" s="30"/>
      <c r="E19" s="30"/>
      <c r="F19" s="143"/>
      <c r="H19" s="147"/>
      <c r="I19" s="30"/>
      <c r="J19" s="30"/>
      <c r="K19" s="30"/>
      <c r="L19" s="30"/>
      <c r="M19" s="30"/>
      <c r="N19" s="30"/>
      <c r="O19" s="30"/>
    </row>
    <row r="20" spans="1:30" s="4" customFormat="1" ht="31.5" customHeight="1" x14ac:dyDescent="0.2">
      <c r="A20" s="213" t="s">
        <v>45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5" customFormat="1" ht="24" customHeight="1" x14ac:dyDescent="0.2">
      <c r="A21" s="212" t="s">
        <v>98</v>
      </c>
      <c r="B21" s="208" t="s">
        <v>74</v>
      </c>
      <c r="C21" s="209"/>
      <c r="D21" s="209"/>
      <c r="E21" s="210"/>
      <c r="F21" s="201" t="s">
        <v>133</v>
      </c>
      <c r="G21" s="201"/>
      <c r="H21" s="201" t="s">
        <v>106</v>
      </c>
      <c r="I21" s="201"/>
      <c r="J21" s="199" t="s">
        <v>105</v>
      </c>
      <c r="K21" s="199"/>
      <c r="L21" s="199"/>
      <c r="M21" s="199"/>
      <c r="N21" s="199"/>
      <c r="O21" s="19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5" customFormat="1" ht="29.25" customHeight="1" x14ac:dyDescent="0.2">
      <c r="A22" s="212"/>
      <c r="B22" s="202" t="s">
        <v>32</v>
      </c>
      <c r="C22" s="205" t="s">
        <v>130</v>
      </c>
      <c r="D22" s="205" t="s">
        <v>131</v>
      </c>
      <c r="E22" s="205" t="s">
        <v>132</v>
      </c>
      <c r="F22" s="201"/>
      <c r="G22" s="201"/>
      <c r="H22" s="201"/>
      <c r="I22" s="201"/>
      <c r="J22" s="199"/>
      <c r="K22" s="199"/>
      <c r="L22" s="199"/>
      <c r="M22" s="199"/>
      <c r="N22" s="199"/>
      <c r="O22" s="19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5" customFormat="1" ht="34.5" customHeight="1" x14ac:dyDescent="0.2">
      <c r="A23" s="212"/>
      <c r="B23" s="202"/>
      <c r="C23" s="206"/>
      <c r="D23" s="206"/>
      <c r="E23" s="206"/>
      <c r="F23" s="201"/>
      <c r="G23" s="201"/>
      <c r="H23" s="201"/>
      <c r="I23" s="201"/>
      <c r="J23" s="203" t="s">
        <v>32</v>
      </c>
      <c r="K23" s="203" t="s">
        <v>40</v>
      </c>
      <c r="L23" s="203" t="s">
        <v>41</v>
      </c>
      <c r="M23" s="203" t="s">
        <v>42</v>
      </c>
      <c r="N23" s="203" t="s">
        <v>43</v>
      </c>
      <c r="O23" s="203" t="s">
        <v>44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5" customFormat="1" ht="23.25" customHeight="1" x14ac:dyDescent="0.2">
      <c r="A24" s="212"/>
      <c r="B24" s="202"/>
      <c r="C24" s="207"/>
      <c r="D24" s="207"/>
      <c r="E24" s="207"/>
      <c r="F24" s="201" t="s">
        <v>134</v>
      </c>
      <c r="G24" s="201"/>
      <c r="H24" s="201"/>
      <c r="I24" s="201"/>
      <c r="J24" s="203"/>
      <c r="K24" s="203"/>
      <c r="L24" s="203"/>
      <c r="M24" s="203"/>
      <c r="N24" s="203"/>
      <c r="O24" s="20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11" customFormat="1" ht="23.25" customHeight="1" x14ac:dyDescent="0.2">
      <c r="A25" s="212"/>
      <c r="B25" s="204" t="s">
        <v>107</v>
      </c>
      <c r="C25" s="204"/>
      <c r="D25" s="204"/>
      <c r="E25" s="188"/>
      <c r="F25" s="153">
        <v>2018</v>
      </c>
      <c r="G25" s="153">
        <v>2019</v>
      </c>
      <c r="H25" s="153">
        <v>2018</v>
      </c>
      <c r="I25" s="153">
        <v>2019</v>
      </c>
      <c r="J25" s="203"/>
      <c r="K25" s="203"/>
      <c r="L25" s="203"/>
      <c r="M25" s="203"/>
      <c r="N25" s="203"/>
      <c r="O25" s="203"/>
      <c r="P25" s="13"/>
      <c r="Q25" s="13"/>
      <c r="R25" s="47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s="48" customFormat="1" ht="12.75" customHeight="1" x14ac:dyDescent="0.2">
      <c r="A26" s="154">
        <v>1</v>
      </c>
      <c r="B26" s="155">
        <v>2</v>
      </c>
      <c r="C26" s="155">
        <v>3</v>
      </c>
      <c r="D26" s="155">
        <v>4</v>
      </c>
      <c r="E26" s="155">
        <v>5</v>
      </c>
      <c r="F26" s="155">
        <v>6</v>
      </c>
      <c r="G26" s="155">
        <v>7</v>
      </c>
      <c r="H26" s="155">
        <v>8</v>
      </c>
      <c r="I26" s="155">
        <v>9</v>
      </c>
      <c r="J26" s="155">
        <v>10</v>
      </c>
      <c r="K26" s="155">
        <v>11</v>
      </c>
      <c r="L26" s="155">
        <v>12</v>
      </c>
      <c r="M26" s="155">
        <v>13</v>
      </c>
      <c r="N26" s="155">
        <v>14</v>
      </c>
      <c r="O26" s="155">
        <v>15</v>
      </c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</row>
    <row r="27" spans="1:30" s="5" customFormat="1" ht="36" customHeight="1" x14ac:dyDescent="0.2">
      <c r="A27" s="122" t="s">
        <v>2</v>
      </c>
      <c r="B27" s="51">
        <v>132</v>
      </c>
      <c r="C27" s="51">
        <v>60</v>
      </c>
      <c r="D27" s="51">
        <v>70</v>
      </c>
      <c r="E27" s="51">
        <v>121</v>
      </c>
      <c r="F27" s="183">
        <v>144909.35680000001</v>
      </c>
      <c r="G27" s="183">
        <v>156092.82819999999</v>
      </c>
      <c r="H27" s="183">
        <v>152611.71195999999</v>
      </c>
      <c r="I27" s="183">
        <v>302496.83699999994</v>
      </c>
      <c r="J27" s="123">
        <f>SUM(K27+L27+M27+N27+O27)</f>
        <v>21</v>
      </c>
      <c r="K27" s="189">
        <v>1</v>
      </c>
      <c r="L27" s="189">
        <v>11</v>
      </c>
      <c r="M27" s="189">
        <v>2</v>
      </c>
      <c r="N27" s="189">
        <v>1</v>
      </c>
      <c r="O27" s="189">
        <v>6</v>
      </c>
      <c r="P27" s="64"/>
      <c r="Q27" s="184"/>
      <c r="R27" s="185"/>
      <c r="S27" s="185"/>
      <c r="T27" s="185"/>
      <c r="U27" s="185"/>
      <c r="V27" s="185"/>
      <c r="W27" s="185"/>
      <c r="X27" s="181"/>
      <c r="Y27" s="181"/>
      <c r="Z27" s="181"/>
      <c r="AA27" s="181"/>
      <c r="AB27" s="181"/>
      <c r="AC27" s="181"/>
      <c r="AD27" s="182"/>
    </row>
    <row r="28" spans="1:30" s="5" customFormat="1" ht="36" customHeight="1" x14ac:dyDescent="0.2">
      <c r="A28" s="122" t="s">
        <v>3</v>
      </c>
      <c r="B28" s="51">
        <v>88</v>
      </c>
      <c r="C28" s="51">
        <v>25</v>
      </c>
      <c r="D28" s="51">
        <v>59</v>
      </c>
      <c r="E28" s="51">
        <v>79</v>
      </c>
      <c r="F28" s="183">
        <v>80773.952929999999</v>
      </c>
      <c r="G28" s="183">
        <v>83020.079610000001</v>
      </c>
      <c r="H28" s="183">
        <v>119986.6205</v>
      </c>
      <c r="I28" s="183">
        <v>83877.600000000006</v>
      </c>
      <c r="J28" s="123">
        <f t="shared" ref="J28:J42" si="3">SUM(K28+L28+M28+N28+O28)</f>
        <v>20</v>
      </c>
      <c r="K28" s="189">
        <v>0</v>
      </c>
      <c r="L28" s="189">
        <v>7</v>
      </c>
      <c r="M28" s="189">
        <v>4</v>
      </c>
      <c r="N28" s="189">
        <v>1</v>
      </c>
      <c r="O28" s="189">
        <v>8</v>
      </c>
      <c r="P28" s="64"/>
      <c r="Q28" s="184"/>
      <c r="R28" s="185"/>
      <c r="S28" s="185"/>
      <c r="T28" s="185"/>
      <c r="U28" s="185"/>
      <c r="V28" s="185"/>
      <c r="W28" s="185"/>
      <c r="X28" s="181"/>
      <c r="Y28" s="181"/>
      <c r="Z28" s="181"/>
      <c r="AA28" s="181"/>
      <c r="AB28" s="181"/>
      <c r="AC28" s="181"/>
      <c r="AD28" s="182"/>
    </row>
    <row r="29" spans="1:30" s="5" customFormat="1" ht="36" customHeight="1" x14ac:dyDescent="0.2">
      <c r="A29" s="123" t="s">
        <v>4</v>
      </c>
      <c r="B29" s="51">
        <v>100</v>
      </c>
      <c r="C29" s="51">
        <v>23</v>
      </c>
      <c r="D29" s="51">
        <v>76</v>
      </c>
      <c r="E29" s="51">
        <v>96</v>
      </c>
      <c r="F29" s="183">
        <v>58025.499400000001</v>
      </c>
      <c r="G29" s="183">
        <v>56216.095849999998</v>
      </c>
      <c r="H29" s="183">
        <v>138811.299</v>
      </c>
      <c r="I29" s="183">
        <v>108581.63100000001</v>
      </c>
      <c r="J29" s="123">
        <f t="shared" si="3"/>
        <v>10</v>
      </c>
      <c r="K29" s="189">
        <v>0</v>
      </c>
      <c r="L29" s="189">
        <v>6</v>
      </c>
      <c r="M29" s="189">
        <v>1</v>
      </c>
      <c r="N29" s="189">
        <v>0</v>
      </c>
      <c r="O29" s="189">
        <v>3</v>
      </c>
      <c r="P29" s="64"/>
      <c r="Q29" s="184"/>
      <c r="R29" s="185"/>
      <c r="S29" s="185"/>
      <c r="T29" s="185"/>
      <c r="U29" s="185"/>
      <c r="V29" s="185"/>
      <c r="W29" s="185"/>
      <c r="X29" s="181"/>
      <c r="Y29" s="181"/>
      <c r="Z29" s="181"/>
      <c r="AA29" s="181"/>
      <c r="AB29" s="181"/>
      <c r="AC29" s="181"/>
      <c r="AD29" s="182"/>
    </row>
    <row r="30" spans="1:30" s="5" customFormat="1" ht="36" customHeight="1" x14ac:dyDescent="0.2">
      <c r="A30" s="58" t="s">
        <v>5</v>
      </c>
      <c r="B30" s="51">
        <v>59</v>
      </c>
      <c r="C30" s="51">
        <v>23</v>
      </c>
      <c r="D30" s="51">
        <v>27</v>
      </c>
      <c r="E30" s="51">
        <v>50</v>
      </c>
      <c r="F30" s="183">
        <v>40657.351799999997</v>
      </c>
      <c r="G30" s="183">
        <v>41071.784551999997</v>
      </c>
      <c r="H30" s="183">
        <v>160831.13</v>
      </c>
      <c r="I30" s="183">
        <v>40769.797252000004</v>
      </c>
      <c r="J30" s="123">
        <f t="shared" si="3"/>
        <v>11</v>
      </c>
      <c r="K30" s="189">
        <v>0</v>
      </c>
      <c r="L30" s="189">
        <v>6</v>
      </c>
      <c r="M30" s="189">
        <v>1</v>
      </c>
      <c r="N30" s="189">
        <v>0</v>
      </c>
      <c r="O30" s="189">
        <v>4</v>
      </c>
      <c r="P30" s="64"/>
      <c r="Q30" s="184"/>
      <c r="R30" s="185"/>
      <c r="S30" s="185"/>
      <c r="T30" s="185"/>
      <c r="U30" s="185"/>
      <c r="V30" s="185"/>
      <c r="W30" s="185"/>
      <c r="X30" s="181"/>
      <c r="Y30" s="181"/>
      <c r="Z30" s="181"/>
      <c r="AA30" s="181"/>
      <c r="AB30" s="181"/>
      <c r="AC30" s="181"/>
      <c r="AD30" s="182"/>
    </row>
    <row r="31" spans="1:30" s="5" customFormat="1" ht="36" customHeight="1" x14ac:dyDescent="0.2">
      <c r="A31" s="58" t="s">
        <v>6</v>
      </c>
      <c r="B31" s="51">
        <v>67</v>
      </c>
      <c r="C31" s="51">
        <v>28</v>
      </c>
      <c r="D31" s="51">
        <v>35</v>
      </c>
      <c r="E31" s="51">
        <v>61</v>
      </c>
      <c r="F31" s="183">
        <v>114395.3327</v>
      </c>
      <c r="G31" s="183">
        <v>107446.56204</v>
      </c>
      <c r="H31" s="183">
        <v>122268.755</v>
      </c>
      <c r="I31" s="183">
        <v>148289.68599999999</v>
      </c>
      <c r="J31" s="123">
        <f t="shared" si="3"/>
        <v>17</v>
      </c>
      <c r="K31" s="189">
        <v>0</v>
      </c>
      <c r="L31" s="189">
        <v>5</v>
      </c>
      <c r="M31" s="189">
        <v>4</v>
      </c>
      <c r="N31" s="189">
        <v>1</v>
      </c>
      <c r="O31" s="189">
        <v>7</v>
      </c>
      <c r="P31" s="64"/>
      <c r="Q31" s="184"/>
      <c r="R31" s="185"/>
      <c r="S31" s="185"/>
      <c r="T31" s="185"/>
      <c r="U31" s="185"/>
      <c r="V31" s="185"/>
      <c r="W31" s="185"/>
      <c r="X31" s="181"/>
      <c r="Y31" s="181"/>
      <c r="Z31" s="181"/>
      <c r="AA31" s="181"/>
      <c r="AB31" s="181"/>
      <c r="AC31" s="181"/>
      <c r="AD31" s="182"/>
    </row>
    <row r="32" spans="1:30" s="5" customFormat="1" ht="36" customHeight="1" x14ac:dyDescent="0.2">
      <c r="A32" s="122" t="s">
        <v>7</v>
      </c>
      <c r="B32" s="51">
        <v>211</v>
      </c>
      <c r="C32" s="51">
        <v>73</v>
      </c>
      <c r="D32" s="51">
        <v>122</v>
      </c>
      <c r="E32" s="51">
        <v>189</v>
      </c>
      <c r="F32" s="183">
        <v>170103.6496</v>
      </c>
      <c r="G32" s="183">
        <v>184518.83180000001</v>
      </c>
      <c r="H32" s="183">
        <v>156957.35316599999</v>
      </c>
      <c r="I32" s="183">
        <v>122044.31900000003</v>
      </c>
      <c r="J32" s="123">
        <f t="shared" si="3"/>
        <v>30</v>
      </c>
      <c r="K32" s="189">
        <v>5</v>
      </c>
      <c r="L32" s="189">
        <v>10</v>
      </c>
      <c r="M32" s="189">
        <v>3</v>
      </c>
      <c r="N32" s="189">
        <v>2</v>
      </c>
      <c r="O32" s="189">
        <v>10</v>
      </c>
      <c r="P32" s="64"/>
      <c r="Q32" s="184"/>
      <c r="R32" s="185"/>
      <c r="S32" s="185"/>
      <c r="T32" s="185"/>
      <c r="U32" s="185"/>
      <c r="V32" s="185"/>
      <c r="W32" s="185"/>
      <c r="X32" s="181"/>
      <c r="Y32" s="181"/>
      <c r="Z32" s="181"/>
      <c r="AA32" s="181"/>
      <c r="AB32" s="181"/>
      <c r="AC32" s="181"/>
      <c r="AD32" s="182"/>
    </row>
    <row r="33" spans="1:30" s="5" customFormat="1" ht="36" customHeight="1" x14ac:dyDescent="0.2">
      <c r="A33" s="122" t="s">
        <v>8</v>
      </c>
      <c r="B33" s="51">
        <v>159</v>
      </c>
      <c r="C33" s="51">
        <v>60</v>
      </c>
      <c r="D33" s="51">
        <v>90</v>
      </c>
      <c r="E33" s="51">
        <v>145</v>
      </c>
      <c r="F33" s="183">
        <v>308080.37735000002</v>
      </c>
      <c r="G33" s="183">
        <v>304070.47515000001</v>
      </c>
      <c r="H33" s="183">
        <v>414889.83399999997</v>
      </c>
      <c r="I33" s="183">
        <v>293635.00300000003</v>
      </c>
      <c r="J33" s="123">
        <f t="shared" si="3"/>
        <v>29</v>
      </c>
      <c r="K33" s="189">
        <v>5</v>
      </c>
      <c r="L33" s="189">
        <v>9</v>
      </c>
      <c r="M33" s="189">
        <v>3</v>
      </c>
      <c r="N33" s="189">
        <v>3</v>
      </c>
      <c r="O33" s="189">
        <v>9</v>
      </c>
      <c r="P33" s="64"/>
      <c r="Q33" s="184"/>
      <c r="R33" s="185"/>
      <c r="S33" s="185"/>
      <c r="T33" s="185"/>
      <c r="U33" s="185"/>
      <c r="V33" s="185"/>
      <c r="W33" s="185"/>
      <c r="X33" s="181"/>
      <c r="Y33" s="181"/>
      <c r="Z33" s="181"/>
      <c r="AA33" s="181"/>
      <c r="AB33" s="181"/>
      <c r="AC33" s="181"/>
      <c r="AD33" s="182"/>
    </row>
    <row r="34" spans="1:30" s="5" customFormat="1" ht="36" customHeight="1" x14ac:dyDescent="0.2">
      <c r="A34" s="122" t="s">
        <v>9</v>
      </c>
      <c r="B34" s="51">
        <v>42</v>
      </c>
      <c r="C34" s="51">
        <v>22</v>
      </c>
      <c r="D34" s="51">
        <v>20</v>
      </c>
      <c r="E34" s="51">
        <v>40</v>
      </c>
      <c r="F34" s="183">
        <v>36906.277679999999</v>
      </c>
      <c r="G34" s="183">
        <v>37597.379399999998</v>
      </c>
      <c r="H34" s="183">
        <v>40265.262999999999</v>
      </c>
      <c r="I34" s="183">
        <v>41295.563000000002</v>
      </c>
      <c r="J34" s="123">
        <f t="shared" si="3"/>
        <v>12</v>
      </c>
      <c r="K34" s="189">
        <v>1</v>
      </c>
      <c r="L34" s="189">
        <v>4</v>
      </c>
      <c r="M34" s="189">
        <v>2</v>
      </c>
      <c r="N34" s="189">
        <v>2</v>
      </c>
      <c r="O34" s="189">
        <v>3</v>
      </c>
      <c r="P34" s="64"/>
      <c r="Q34" s="184"/>
      <c r="R34" s="185"/>
      <c r="S34" s="185"/>
      <c r="T34" s="185"/>
      <c r="U34" s="185"/>
      <c r="V34" s="185"/>
      <c r="W34" s="185"/>
      <c r="X34" s="181"/>
      <c r="Y34" s="181"/>
      <c r="Z34" s="181"/>
      <c r="AA34" s="181"/>
      <c r="AB34" s="181"/>
      <c r="AC34" s="181"/>
      <c r="AD34" s="182"/>
    </row>
    <row r="35" spans="1:30" s="5" customFormat="1" ht="36" customHeight="1" x14ac:dyDescent="0.2">
      <c r="A35" s="122" t="s">
        <v>11</v>
      </c>
      <c r="B35" s="51">
        <v>162</v>
      </c>
      <c r="C35" s="51">
        <v>40</v>
      </c>
      <c r="D35" s="51">
        <v>114</v>
      </c>
      <c r="E35" s="51">
        <v>149</v>
      </c>
      <c r="F35" s="183">
        <v>137206.907125</v>
      </c>
      <c r="G35" s="183">
        <v>94190.525733000002</v>
      </c>
      <c r="H35" s="183">
        <v>132786.8743</v>
      </c>
      <c r="I35" s="183">
        <v>91113.39899999999</v>
      </c>
      <c r="J35" s="123">
        <f t="shared" si="3"/>
        <v>39</v>
      </c>
      <c r="K35" s="189">
        <v>8</v>
      </c>
      <c r="L35" s="189">
        <v>6</v>
      </c>
      <c r="M35" s="189">
        <v>5</v>
      </c>
      <c r="N35" s="189">
        <v>4</v>
      </c>
      <c r="O35" s="189">
        <v>16</v>
      </c>
      <c r="P35" s="64"/>
      <c r="Q35" s="184"/>
      <c r="R35" s="185"/>
      <c r="S35" s="185"/>
      <c r="T35" s="185"/>
      <c r="U35" s="185"/>
      <c r="V35" s="185"/>
      <c r="W35" s="185"/>
      <c r="X35" s="181"/>
      <c r="Y35" s="181"/>
      <c r="Z35" s="181"/>
      <c r="AA35" s="181"/>
      <c r="AB35" s="181"/>
      <c r="AC35" s="181"/>
      <c r="AD35" s="182"/>
    </row>
    <row r="36" spans="1:30" s="5" customFormat="1" ht="36" customHeight="1" x14ac:dyDescent="0.2">
      <c r="A36" s="122" t="s">
        <v>10</v>
      </c>
      <c r="B36" s="51">
        <v>34</v>
      </c>
      <c r="C36" s="51">
        <v>16</v>
      </c>
      <c r="D36" s="51">
        <v>17</v>
      </c>
      <c r="E36" s="51">
        <v>33</v>
      </c>
      <c r="F36" s="183">
        <v>47127.840700000001</v>
      </c>
      <c r="G36" s="183">
        <v>45952.336750000002</v>
      </c>
      <c r="H36" s="183">
        <v>47561.544000000002</v>
      </c>
      <c r="I36" s="183">
        <v>46589.485000000001</v>
      </c>
      <c r="J36" s="123">
        <f t="shared" si="3"/>
        <v>10</v>
      </c>
      <c r="K36" s="189">
        <v>2</v>
      </c>
      <c r="L36" s="189">
        <v>6</v>
      </c>
      <c r="M36" s="189">
        <v>1</v>
      </c>
      <c r="N36" s="189">
        <v>0</v>
      </c>
      <c r="O36" s="189">
        <v>1</v>
      </c>
      <c r="P36" s="64"/>
      <c r="Q36" s="184"/>
      <c r="R36" s="185"/>
      <c r="S36" s="185"/>
      <c r="T36" s="185"/>
      <c r="U36" s="185"/>
      <c r="V36" s="185"/>
      <c r="W36" s="185"/>
      <c r="X36" s="181"/>
      <c r="Y36" s="181"/>
      <c r="Z36" s="181"/>
      <c r="AA36" s="181"/>
      <c r="AB36" s="181"/>
      <c r="AC36" s="181"/>
      <c r="AD36" s="182"/>
    </row>
    <row r="37" spans="1:30" s="5" customFormat="1" ht="36" customHeight="1" x14ac:dyDescent="0.2">
      <c r="A37" s="122" t="s">
        <v>12</v>
      </c>
      <c r="B37" s="51">
        <v>91</v>
      </c>
      <c r="C37" s="51">
        <v>47</v>
      </c>
      <c r="D37" s="51">
        <v>43</v>
      </c>
      <c r="E37" s="51">
        <v>86</v>
      </c>
      <c r="F37" s="183">
        <v>108654.006702</v>
      </c>
      <c r="G37" s="183">
        <v>111817.1539</v>
      </c>
      <c r="H37" s="183">
        <v>107247.463</v>
      </c>
      <c r="I37" s="183">
        <v>144819.39600000001</v>
      </c>
      <c r="J37" s="123">
        <f t="shared" si="3"/>
        <v>23</v>
      </c>
      <c r="K37" s="189">
        <v>0</v>
      </c>
      <c r="L37" s="189">
        <v>6</v>
      </c>
      <c r="M37" s="189">
        <v>5</v>
      </c>
      <c r="N37" s="189">
        <v>3</v>
      </c>
      <c r="O37" s="189">
        <v>9</v>
      </c>
      <c r="P37" s="64"/>
      <c r="Q37" s="184"/>
      <c r="R37" s="185"/>
      <c r="S37" s="185"/>
      <c r="T37" s="185"/>
      <c r="U37" s="185"/>
      <c r="V37" s="185"/>
      <c r="W37" s="185"/>
      <c r="X37" s="181"/>
      <c r="Y37" s="181"/>
      <c r="Z37" s="181"/>
      <c r="AA37" s="181"/>
      <c r="AB37" s="181"/>
      <c r="AC37" s="181"/>
      <c r="AD37" s="182"/>
    </row>
    <row r="38" spans="1:30" s="5" customFormat="1" ht="36" customHeight="1" x14ac:dyDescent="0.2">
      <c r="A38" s="122" t="s">
        <v>13</v>
      </c>
      <c r="B38" s="51">
        <v>159</v>
      </c>
      <c r="C38" s="51">
        <v>72</v>
      </c>
      <c r="D38" s="51">
        <v>83</v>
      </c>
      <c r="E38" s="51">
        <v>148</v>
      </c>
      <c r="F38" s="183">
        <v>215884.04164000001</v>
      </c>
      <c r="G38" s="183">
        <v>222458.95014</v>
      </c>
      <c r="H38" s="183">
        <v>410709.049</v>
      </c>
      <c r="I38" s="183">
        <v>495111.09700000007</v>
      </c>
      <c r="J38" s="123">
        <f t="shared" si="3"/>
        <v>28</v>
      </c>
      <c r="K38" s="189">
        <v>1</v>
      </c>
      <c r="L38" s="189">
        <v>8</v>
      </c>
      <c r="M38" s="189">
        <v>11</v>
      </c>
      <c r="N38" s="189">
        <v>1</v>
      </c>
      <c r="O38" s="189">
        <v>7</v>
      </c>
      <c r="P38" s="64"/>
      <c r="Q38" s="184"/>
      <c r="R38" s="185"/>
      <c r="S38" s="185"/>
      <c r="T38" s="185"/>
      <c r="U38" s="185"/>
      <c r="V38" s="185"/>
      <c r="W38" s="185"/>
      <c r="X38" s="181"/>
      <c r="Y38" s="181"/>
      <c r="Z38" s="181"/>
      <c r="AA38" s="181"/>
      <c r="AB38" s="181"/>
      <c r="AC38" s="181"/>
      <c r="AD38" s="182"/>
    </row>
    <row r="39" spans="1:30" s="5" customFormat="1" ht="36" customHeight="1" x14ac:dyDescent="0.2">
      <c r="A39" s="122" t="s">
        <v>14</v>
      </c>
      <c r="B39" s="51">
        <v>75</v>
      </c>
      <c r="C39" s="51">
        <v>21</v>
      </c>
      <c r="D39" s="51">
        <v>52</v>
      </c>
      <c r="E39" s="51">
        <v>67</v>
      </c>
      <c r="F39" s="183">
        <v>43015.667329999997</v>
      </c>
      <c r="G39" s="183">
        <v>42480.121099999997</v>
      </c>
      <c r="H39" s="183">
        <v>44816.061600000001</v>
      </c>
      <c r="I39" s="183">
        <v>44893.485999999997</v>
      </c>
      <c r="J39" s="123">
        <f t="shared" si="3"/>
        <v>16</v>
      </c>
      <c r="K39" s="189">
        <v>1</v>
      </c>
      <c r="L39" s="189">
        <v>6</v>
      </c>
      <c r="M39" s="189">
        <v>2</v>
      </c>
      <c r="N39" s="189">
        <v>1</v>
      </c>
      <c r="O39" s="189">
        <v>6</v>
      </c>
      <c r="P39" s="64"/>
      <c r="Q39" s="184"/>
      <c r="R39" s="185"/>
      <c r="S39" s="185"/>
      <c r="T39" s="185"/>
      <c r="U39" s="185"/>
      <c r="V39" s="185"/>
      <c r="W39" s="185"/>
      <c r="X39" s="181"/>
      <c r="Y39" s="181"/>
      <c r="Z39" s="181"/>
      <c r="AA39" s="181"/>
      <c r="AB39" s="181"/>
      <c r="AC39" s="181"/>
      <c r="AD39" s="182"/>
    </row>
    <row r="40" spans="1:30" s="5" customFormat="1" ht="36" customHeight="1" x14ac:dyDescent="0.2">
      <c r="A40" s="55" t="s">
        <v>15</v>
      </c>
      <c r="B40" s="51">
        <v>72</v>
      </c>
      <c r="C40" s="51">
        <v>35</v>
      </c>
      <c r="D40" s="51">
        <v>36</v>
      </c>
      <c r="E40" s="51">
        <v>67</v>
      </c>
      <c r="F40" s="183">
        <v>57219.38336</v>
      </c>
      <c r="G40" s="183">
        <v>44501.77</v>
      </c>
      <c r="H40" s="183">
        <v>56674.998</v>
      </c>
      <c r="I40" s="183">
        <v>56097.31700000001</v>
      </c>
      <c r="J40" s="123">
        <f t="shared" si="3"/>
        <v>19</v>
      </c>
      <c r="K40" s="189">
        <v>1</v>
      </c>
      <c r="L40" s="189">
        <v>10</v>
      </c>
      <c r="M40" s="189">
        <v>5</v>
      </c>
      <c r="N40" s="189">
        <v>0</v>
      </c>
      <c r="O40" s="189">
        <v>3</v>
      </c>
      <c r="P40" s="64"/>
      <c r="Q40" s="184"/>
      <c r="R40" s="185"/>
      <c r="S40" s="185"/>
      <c r="T40" s="185"/>
      <c r="U40" s="185"/>
      <c r="V40" s="185"/>
      <c r="W40" s="185"/>
      <c r="X40" s="181"/>
      <c r="Y40" s="181"/>
      <c r="Z40" s="181"/>
      <c r="AA40" s="181"/>
      <c r="AB40" s="181"/>
      <c r="AC40" s="181"/>
      <c r="AD40" s="182"/>
    </row>
    <row r="41" spans="1:30" s="5" customFormat="1" ht="36" customHeight="1" x14ac:dyDescent="0.2">
      <c r="A41" s="55" t="s">
        <v>70</v>
      </c>
      <c r="B41" s="51">
        <v>187</v>
      </c>
      <c r="C41" s="51">
        <v>62</v>
      </c>
      <c r="D41" s="51">
        <v>124</v>
      </c>
      <c r="E41" s="51">
        <v>177</v>
      </c>
      <c r="F41" s="183">
        <v>156345.77280000001</v>
      </c>
      <c r="G41" s="183">
        <v>179815.1213</v>
      </c>
      <c r="H41" s="183">
        <v>244967.43</v>
      </c>
      <c r="I41" s="183">
        <v>157326.24100000001</v>
      </c>
      <c r="J41" s="123">
        <f t="shared" si="3"/>
        <v>36</v>
      </c>
      <c r="K41" s="189">
        <v>3</v>
      </c>
      <c r="L41" s="189">
        <v>7</v>
      </c>
      <c r="M41" s="189">
        <v>7</v>
      </c>
      <c r="N41" s="189">
        <v>2</v>
      </c>
      <c r="O41" s="189">
        <v>17</v>
      </c>
      <c r="P41" s="64"/>
      <c r="Q41" s="184"/>
      <c r="R41" s="185"/>
      <c r="S41" s="185"/>
      <c r="T41" s="185"/>
      <c r="U41" s="185"/>
      <c r="V41" s="185"/>
      <c r="W41" s="185"/>
      <c r="X41" s="181"/>
      <c r="Y41" s="181"/>
      <c r="Z41" s="181"/>
      <c r="AA41" s="181"/>
      <c r="AB41" s="181"/>
      <c r="AC41" s="181"/>
      <c r="AD41" s="182"/>
    </row>
    <row r="42" spans="1:30" s="5" customFormat="1" ht="36" customHeight="1" x14ac:dyDescent="0.2">
      <c r="A42" s="55" t="s">
        <v>16</v>
      </c>
      <c r="B42" s="51">
        <v>94</v>
      </c>
      <c r="C42" s="51">
        <v>44</v>
      </c>
      <c r="D42" s="51">
        <v>41</v>
      </c>
      <c r="E42" s="51">
        <v>78</v>
      </c>
      <c r="F42" s="183">
        <v>91255.180571000004</v>
      </c>
      <c r="G42" s="183">
        <v>92811.233040000006</v>
      </c>
      <c r="H42" s="183">
        <v>92419.775999999998</v>
      </c>
      <c r="I42" s="183">
        <v>114749.5</v>
      </c>
      <c r="J42" s="123">
        <f t="shared" si="3"/>
        <v>24</v>
      </c>
      <c r="K42" s="189">
        <v>1</v>
      </c>
      <c r="L42" s="189">
        <v>13</v>
      </c>
      <c r="M42" s="189">
        <v>2</v>
      </c>
      <c r="N42" s="189">
        <v>0</v>
      </c>
      <c r="O42" s="189">
        <v>8</v>
      </c>
      <c r="P42" s="64"/>
      <c r="Q42" s="184"/>
      <c r="R42" s="185"/>
      <c r="S42" s="185"/>
      <c r="T42" s="185"/>
      <c r="U42" s="185"/>
      <c r="V42" s="185"/>
      <c r="W42" s="185"/>
      <c r="X42" s="181"/>
      <c r="Y42" s="181"/>
      <c r="Z42" s="181"/>
      <c r="AA42" s="181"/>
      <c r="AB42" s="181"/>
      <c r="AC42" s="181"/>
      <c r="AD42" s="182"/>
    </row>
    <row r="43" spans="1:30" s="5" customFormat="1" ht="36" customHeight="1" x14ac:dyDescent="0.2">
      <c r="A43" s="128" t="s">
        <v>26</v>
      </c>
      <c r="B43" s="129">
        <f>SUM(B27:B42)</f>
        <v>1732</v>
      </c>
      <c r="C43" s="129">
        <f t="shared" ref="C43:O43" si="4">SUM(C27:C42)</f>
        <v>651</v>
      </c>
      <c r="D43" s="129">
        <f t="shared" si="4"/>
        <v>1009</v>
      </c>
      <c r="E43" s="129">
        <f t="shared" ref="E43" si="5">SUM(E27:E42)</f>
        <v>1586</v>
      </c>
      <c r="F43" s="129">
        <f t="shared" si="4"/>
        <v>1810560.5984880002</v>
      </c>
      <c r="G43" s="129">
        <f t="shared" si="4"/>
        <v>1804061.2485650002</v>
      </c>
      <c r="H43" s="129">
        <f t="shared" si="4"/>
        <v>2443805.1625259998</v>
      </c>
      <c r="I43" s="129">
        <f t="shared" si="4"/>
        <v>2291690.3572520004</v>
      </c>
      <c r="J43" s="129">
        <f t="shared" si="4"/>
        <v>345</v>
      </c>
      <c r="K43" s="129">
        <f t="shared" si="4"/>
        <v>29</v>
      </c>
      <c r="L43" s="129">
        <f t="shared" si="4"/>
        <v>120</v>
      </c>
      <c r="M43" s="129">
        <f t="shared" si="4"/>
        <v>58</v>
      </c>
      <c r="N43" s="129">
        <f t="shared" si="4"/>
        <v>21</v>
      </c>
      <c r="O43" s="129">
        <f t="shared" si="4"/>
        <v>117</v>
      </c>
      <c r="P43" s="1"/>
      <c r="Q43" s="182"/>
      <c r="R43" s="186"/>
      <c r="S43" s="186"/>
      <c r="T43" s="186"/>
      <c r="U43" s="186"/>
      <c r="V43" s="186"/>
      <c r="W43" s="186"/>
      <c r="X43" s="181"/>
      <c r="Y43" s="181"/>
      <c r="Z43" s="181"/>
      <c r="AA43" s="181"/>
      <c r="AB43" s="181"/>
      <c r="AC43" s="181"/>
      <c r="AD43" s="182"/>
    </row>
    <row r="44" spans="1:30" s="1" customFormat="1" ht="22.5" customHeight="1" x14ac:dyDescent="0.2">
      <c r="A44" s="22"/>
      <c r="B44" s="31"/>
      <c r="C44" s="31"/>
      <c r="D44" s="31"/>
      <c r="E44" s="31"/>
      <c r="F44" s="144"/>
      <c r="G44" s="26"/>
      <c r="H44" s="148"/>
      <c r="I44" s="32"/>
      <c r="J44" s="26"/>
      <c r="K44" s="26"/>
      <c r="L44" s="26"/>
      <c r="M44" s="26"/>
      <c r="N44" s="26"/>
      <c r="O44" s="26"/>
    </row>
    <row r="45" spans="1:30" s="1" customFormat="1" ht="22.5" customHeight="1" x14ac:dyDescent="0.2">
      <c r="A45" s="100" t="s">
        <v>85</v>
      </c>
      <c r="B45" s="31"/>
      <c r="C45" s="31"/>
      <c r="D45" s="31"/>
      <c r="E45" s="31"/>
      <c r="F45" s="144"/>
      <c r="G45" s="26"/>
      <c r="H45" s="148"/>
      <c r="I45" s="32"/>
      <c r="J45" s="26"/>
      <c r="K45" s="26"/>
      <c r="L45" s="26"/>
      <c r="M45" s="26"/>
      <c r="N45" s="26"/>
      <c r="O45" s="26"/>
    </row>
    <row r="46" spans="1:30" s="4" customFormat="1" ht="30.75" customHeight="1" x14ac:dyDescent="0.2">
      <c r="A46" s="214" t="s">
        <v>77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s="4" customFormat="1" ht="23.25" customHeight="1" x14ac:dyDescent="0.2">
      <c r="A47" s="212" t="s">
        <v>71</v>
      </c>
      <c r="B47" s="208" t="s">
        <v>74</v>
      </c>
      <c r="C47" s="209"/>
      <c r="D47" s="209"/>
      <c r="E47" s="210"/>
      <c r="F47" s="201" t="s">
        <v>133</v>
      </c>
      <c r="G47" s="201"/>
      <c r="H47" s="201" t="s">
        <v>106</v>
      </c>
      <c r="I47" s="201"/>
      <c r="J47" s="199" t="s">
        <v>105</v>
      </c>
      <c r="K47" s="199"/>
      <c r="L47" s="199"/>
      <c r="M47" s="199"/>
      <c r="N47" s="199"/>
      <c r="O47" s="199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5" customFormat="1" ht="29.25" customHeight="1" x14ac:dyDescent="0.2">
      <c r="A48" s="212"/>
      <c r="B48" s="202" t="s">
        <v>32</v>
      </c>
      <c r="C48" s="205" t="s">
        <v>130</v>
      </c>
      <c r="D48" s="205" t="s">
        <v>131</v>
      </c>
      <c r="E48" s="205" t="s">
        <v>132</v>
      </c>
      <c r="F48" s="201"/>
      <c r="G48" s="201"/>
      <c r="H48" s="201"/>
      <c r="I48" s="201"/>
      <c r="J48" s="199"/>
      <c r="K48" s="199"/>
      <c r="L48" s="199"/>
      <c r="M48" s="199"/>
      <c r="N48" s="199"/>
      <c r="O48" s="199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s="5" customFormat="1" ht="36.75" customHeight="1" x14ac:dyDescent="0.2">
      <c r="A49" s="212"/>
      <c r="B49" s="202"/>
      <c r="C49" s="206"/>
      <c r="D49" s="206"/>
      <c r="E49" s="206"/>
      <c r="F49" s="201"/>
      <c r="G49" s="201"/>
      <c r="H49" s="201"/>
      <c r="I49" s="201"/>
      <c r="J49" s="203" t="s">
        <v>32</v>
      </c>
      <c r="K49" s="203" t="s">
        <v>40</v>
      </c>
      <c r="L49" s="203" t="s">
        <v>41</v>
      </c>
      <c r="M49" s="203" t="s">
        <v>42</v>
      </c>
      <c r="N49" s="203" t="s">
        <v>43</v>
      </c>
      <c r="O49" s="203" t="s">
        <v>44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s="5" customFormat="1" ht="23.25" customHeight="1" x14ac:dyDescent="0.2">
      <c r="A50" s="212"/>
      <c r="B50" s="202"/>
      <c r="C50" s="207"/>
      <c r="D50" s="207"/>
      <c r="E50" s="207"/>
      <c r="F50" s="201" t="s">
        <v>134</v>
      </c>
      <c r="G50" s="201"/>
      <c r="H50" s="201"/>
      <c r="I50" s="201"/>
      <c r="J50" s="203"/>
      <c r="K50" s="203"/>
      <c r="L50" s="203"/>
      <c r="M50" s="203"/>
      <c r="N50" s="203"/>
      <c r="O50" s="20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s="5" customFormat="1" ht="23.25" customHeight="1" x14ac:dyDescent="0.2">
      <c r="A51" s="212"/>
      <c r="B51" s="204" t="s">
        <v>107</v>
      </c>
      <c r="C51" s="204"/>
      <c r="D51" s="204"/>
      <c r="E51" s="188"/>
      <c r="F51" s="153">
        <v>2018</v>
      </c>
      <c r="G51" s="153">
        <v>2019</v>
      </c>
      <c r="H51" s="153">
        <v>2018</v>
      </c>
      <c r="I51" s="153">
        <v>2019</v>
      </c>
      <c r="J51" s="203"/>
      <c r="K51" s="203"/>
      <c r="L51" s="203"/>
      <c r="M51" s="203"/>
      <c r="N51" s="203"/>
      <c r="O51" s="20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s="48" customFormat="1" ht="12.75" customHeight="1" x14ac:dyDescent="0.2">
      <c r="A52" s="154">
        <v>1</v>
      </c>
      <c r="B52" s="155">
        <v>2</v>
      </c>
      <c r="C52" s="155">
        <v>3</v>
      </c>
      <c r="D52" s="155">
        <v>4</v>
      </c>
      <c r="E52" s="155">
        <v>5</v>
      </c>
      <c r="F52" s="155">
        <v>6</v>
      </c>
      <c r="G52" s="155">
        <v>7</v>
      </c>
      <c r="H52" s="155">
        <v>8</v>
      </c>
      <c r="I52" s="155">
        <v>9</v>
      </c>
      <c r="J52" s="155">
        <v>10</v>
      </c>
      <c r="K52" s="155">
        <v>11</v>
      </c>
      <c r="L52" s="155">
        <v>12</v>
      </c>
      <c r="M52" s="155">
        <v>13</v>
      </c>
      <c r="N52" s="155">
        <v>14</v>
      </c>
      <c r="O52" s="155">
        <v>15</v>
      </c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</row>
    <row r="53" spans="1:30" s="11" customFormat="1" ht="36" customHeight="1" x14ac:dyDescent="0.2">
      <c r="A53" s="8" t="s">
        <v>72</v>
      </c>
      <c r="B53" s="51">
        <v>664</v>
      </c>
      <c r="C53" s="51">
        <v>269</v>
      </c>
      <c r="D53" s="51">
        <v>368</v>
      </c>
      <c r="E53" s="51">
        <v>599</v>
      </c>
      <c r="F53" s="123">
        <v>645833.16636100004</v>
      </c>
      <c r="G53" s="183">
        <v>701938.01739199995</v>
      </c>
      <c r="H53" s="183">
        <v>923188.26196000003</v>
      </c>
      <c r="I53" s="183">
        <v>1024405.2192519996</v>
      </c>
      <c r="J53" s="123">
        <f>K53+L53+M53+N53+O53</f>
        <v>131</v>
      </c>
      <c r="K53" s="189">
        <v>7</v>
      </c>
      <c r="L53" s="189">
        <v>48</v>
      </c>
      <c r="M53" s="189">
        <v>21</v>
      </c>
      <c r="N53" s="189">
        <v>7</v>
      </c>
      <c r="O53" s="189">
        <v>48</v>
      </c>
      <c r="P53" s="68"/>
      <c r="Q53" s="181"/>
      <c r="R53" s="182"/>
      <c r="S53" s="13"/>
      <c r="T53" s="13"/>
      <c r="U53" s="13"/>
      <c r="V53" s="13"/>
      <c r="W53" s="13"/>
      <c r="X53" s="13"/>
      <c r="Y53" s="181"/>
      <c r="Z53" s="181"/>
      <c r="AA53" s="181"/>
      <c r="AB53" s="181"/>
      <c r="AC53" s="181"/>
      <c r="AD53" s="182"/>
    </row>
    <row r="54" spans="1:30" s="5" customFormat="1" ht="36" customHeight="1" x14ac:dyDescent="0.2">
      <c r="A54" s="8" t="s">
        <v>1</v>
      </c>
      <c r="B54" s="51">
        <v>1035</v>
      </c>
      <c r="C54" s="51">
        <v>369</v>
      </c>
      <c r="D54" s="51">
        <v>621</v>
      </c>
      <c r="E54" s="51">
        <v>956</v>
      </c>
      <c r="F54" s="123">
        <v>1134728.3440670001</v>
      </c>
      <c r="G54" s="183">
        <v>1084092.9191729999</v>
      </c>
      <c r="H54" s="183">
        <v>1491531.718566</v>
      </c>
      <c r="I54" s="183">
        <v>1148297.2379999994</v>
      </c>
      <c r="J54" s="123">
        <f t="shared" ref="J54:J55" si="6">K54+L54+M54+N54+O54</f>
        <v>206</v>
      </c>
      <c r="K54" s="189">
        <v>21</v>
      </c>
      <c r="L54" s="189">
        <v>67</v>
      </c>
      <c r="M54" s="189">
        <v>36</v>
      </c>
      <c r="N54" s="189">
        <v>14</v>
      </c>
      <c r="O54" s="189">
        <v>68</v>
      </c>
      <c r="P54" s="64"/>
      <c r="Q54" s="181"/>
      <c r="R54" s="182"/>
      <c r="S54" s="1"/>
      <c r="T54" s="1"/>
      <c r="U54" s="1"/>
      <c r="V54" s="1"/>
      <c r="W54" s="1"/>
      <c r="X54" s="1"/>
      <c r="Y54" s="181"/>
      <c r="Z54" s="181"/>
      <c r="AA54" s="181"/>
      <c r="AB54" s="181"/>
      <c r="AC54" s="181"/>
      <c r="AD54" s="182"/>
    </row>
    <row r="55" spans="1:30" s="5" customFormat="1" ht="36" customHeight="1" x14ac:dyDescent="0.2">
      <c r="A55" s="9" t="s">
        <v>69</v>
      </c>
      <c r="B55" s="51">
        <v>33</v>
      </c>
      <c r="C55" s="51">
        <v>13</v>
      </c>
      <c r="D55" s="51">
        <v>20</v>
      </c>
      <c r="E55" s="51">
        <v>31</v>
      </c>
      <c r="F55" s="123">
        <v>29999.088059999998</v>
      </c>
      <c r="G55" s="183">
        <v>18030.312000000002</v>
      </c>
      <c r="H55" s="183">
        <v>29085.182000000001</v>
      </c>
      <c r="I55" s="183">
        <v>118987.9</v>
      </c>
      <c r="J55" s="123">
        <f t="shared" si="6"/>
        <v>8</v>
      </c>
      <c r="K55" s="189">
        <v>1</v>
      </c>
      <c r="L55" s="189">
        <v>5</v>
      </c>
      <c r="M55" s="189">
        <v>1</v>
      </c>
      <c r="N55" s="189">
        <v>0</v>
      </c>
      <c r="O55" s="189">
        <v>1</v>
      </c>
      <c r="P55" s="64"/>
      <c r="Q55" s="181"/>
      <c r="R55" s="182"/>
      <c r="S55" s="1"/>
      <c r="T55" s="1"/>
      <c r="U55" s="1"/>
      <c r="V55" s="1"/>
      <c r="W55" s="1"/>
      <c r="X55" s="1"/>
      <c r="Y55" s="181"/>
      <c r="Z55" s="181"/>
      <c r="AA55" s="181"/>
      <c r="AB55" s="181"/>
      <c r="AC55" s="181"/>
      <c r="AD55" s="182"/>
    </row>
    <row r="56" spans="1:30" s="5" customFormat="1" ht="36" customHeight="1" x14ac:dyDescent="0.2">
      <c r="A56" s="128" t="s">
        <v>26</v>
      </c>
      <c r="B56" s="129">
        <f>SUM(B53:B55)</f>
        <v>1732</v>
      </c>
      <c r="C56" s="129">
        <f t="shared" ref="C56:O56" si="7">SUM(C53:C55)</f>
        <v>651</v>
      </c>
      <c r="D56" s="129">
        <f t="shared" si="7"/>
        <v>1009</v>
      </c>
      <c r="E56" s="129">
        <f t="shared" ref="E56" si="8">SUM(E53:E55)</f>
        <v>1586</v>
      </c>
      <c r="F56" s="129">
        <f t="shared" si="7"/>
        <v>1810560.5984880002</v>
      </c>
      <c r="G56" s="129">
        <f t="shared" si="7"/>
        <v>1804061.2485649998</v>
      </c>
      <c r="H56" s="129">
        <f t="shared" si="7"/>
        <v>2443805.1625260003</v>
      </c>
      <c r="I56" s="129">
        <f t="shared" si="7"/>
        <v>2291690.357251999</v>
      </c>
      <c r="J56" s="129">
        <f t="shared" si="7"/>
        <v>345</v>
      </c>
      <c r="K56" s="129">
        <f t="shared" si="7"/>
        <v>29</v>
      </c>
      <c r="L56" s="129">
        <f t="shared" si="7"/>
        <v>120</v>
      </c>
      <c r="M56" s="129">
        <f t="shared" si="7"/>
        <v>58</v>
      </c>
      <c r="N56" s="129">
        <f t="shared" si="7"/>
        <v>21</v>
      </c>
      <c r="O56" s="129">
        <f t="shared" si="7"/>
        <v>117</v>
      </c>
      <c r="P56" s="1"/>
      <c r="Q56" s="181"/>
      <c r="R56" s="182"/>
      <c r="S56" s="1"/>
      <c r="T56" s="1"/>
      <c r="U56" s="1"/>
      <c r="V56" s="1"/>
      <c r="W56" s="1"/>
      <c r="X56" s="1"/>
      <c r="Y56" s="181"/>
      <c r="Z56" s="181"/>
      <c r="AA56" s="181"/>
      <c r="AB56" s="181"/>
      <c r="AC56" s="181"/>
      <c r="AD56" s="182"/>
    </row>
    <row r="57" spans="1:30" s="1" customFormat="1" ht="22.5" customHeight="1" x14ac:dyDescent="0.2">
      <c r="A57" s="22"/>
      <c r="B57" s="31"/>
      <c r="C57" s="31"/>
      <c r="D57" s="31"/>
      <c r="E57" s="31"/>
      <c r="F57" s="144"/>
      <c r="G57" s="26"/>
      <c r="H57" s="148"/>
      <c r="I57" s="32"/>
      <c r="J57" s="26"/>
      <c r="K57" s="26"/>
      <c r="L57" s="26"/>
      <c r="M57" s="26"/>
      <c r="N57" s="26"/>
      <c r="O57" s="26"/>
    </row>
    <row r="58" spans="1:30" s="1" customFormat="1" ht="22.5" customHeight="1" x14ac:dyDescent="0.2">
      <c r="A58" s="100" t="s">
        <v>86</v>
      </c>
      <c r="B58" s="31"/>
      <c r="C58" s="31"/>
      <c r="D58" s="31"/>
      <c r="E58" s="31"/>
      <c r="F58" s="144"/>
      <c r="G58" s="26"/>
      <c r="H58" s="148"/>
      <c r="I58" s="32"/>
      <c r="J58" s="26"/>
      <c r="K58" s="26"/>
      <c r="L58" s="26"/>
      <c r="M58" s="26"/>
      <c r="N58" s="26"/>
      <c r="O58" s="26"/>
    </row>
    <row r="59" spans="1:30" s="1" customFormat="1" ht="30.75" customHeight="1" x14ac:dyDescent="0.2">
      <c r="A59" s="211" t="s">
        <v>78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</row>
    <row r="60" spans="1:30" s="1" customFormat="1" ht="23.25" customHeight="1" x14ac:dyDescent="0.2">
      <c r="A60" s="212" t="s">
        <v>73</v>
      </c>
      <c r="B60" s="208" t="s">
        <v>74</v>
      </c>
      <c r="C60" s="209"/>
      <c r="D60" s="209"/>
      <c r="E60" s="210"/>
      <c r="F60" s="201" t="s">
        <v>133</v>
      </c>
      <c r="G60" s="201"/>
      <c r="H60" s="201" t="s">
        <v>106</v>
      </c>
      <c r="I60" s="201"/>
      <c r="J60" s="199" t="s">
        <v>105</v>
      </c>
      <c r="K60" s="199"/>
      <c r="L60" s="199"/>
      <c r="M60" s="199"/>
      <c r="N60" s="199"/>
      <c r="O60" s="199"/>
    </row>
    <row r="61" spans="1:30" s="4" customFormat="1" ht="28.5" customHeight="1" x14ac:dyDescent="0.2">
      <c r="A61" s="212"/>
      <c r="B61" s="202" t="s">
        <v>32</v>
      </c>
      <c r="C61" s="205" t="s">
        <v>130</v>
      </c>
      <c r="D61" s="205" t="s">
        <v>131</v>
      </c>
      <c r="E61" s="205" t="s">
        <v>132</v>
      </c>
      <c r="F61" s="201"/>
      <c r="G61" s="201"/>
      <c r="H61" s="201"/>
      <c r="I61" s="201"/>
      <c r="J61" s="199"/>
      <c r="K61" s="199"/>
      <c r="L61" s="199"/>
      <c r="M61" s="199"/>
      <c r="N61" s="199"/>
      <c r="O61" s="199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s="5" customFormat="1" ht="36" customHeight="1" x14ac:dyDescent="0.2">
      <c r="A62" s="212"/>
      <c r="B62" s="202"/>
      <c r="C62" s="206"/>
      <c r="D62" s="206"/>
      <c r="E62" s="206"/>
      <c r="F62" s="201"/>
      <c r="G62" s="201"/>
      <c r="H62" s="201"/>
      <c r="I62" s="201"/>
      <c r="J62" s="203" t="s">
        <v>32</v>
      </c>
      <c r="K62" s="203" t="s">
        <v>40</v>
      </c>
      <c r="L62" s="203" t="s">
        <v>41</v>
      </c>
      <c r="M62" s="203" t="s">
        <v>42</v>
      </c>
      <c r="N62" s="203" t="s">
        <v>43</v>
      </c>
      <c r="O62" s="203" t="s">
        <v>44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s="5" customFormat="1" ht="23.25" customHeight="1" x14ac:dyDescent="0.2">
      <c r="A63" s="212"/>
      <c r="B63" s="202"/>
      <c r="C63" s="207"/>
      <c r="D63" s="207"/>
      <c r="E63" s="207"/>
      <c r="F63" s="201" t="s">
        <v>134</v>
      </c>
      <c r="G63" s="201"/>
      <c r="H63" s="201"/>
      <c r="I63" s="201"/>
      <c r="J63" s="203"/>
      <c r="K63" s="203"/>
      <c r="L63" s="203"/>
      <c r="M63" s="203"/>
      <c r="N63" s="203"/>
      <c r="O63" s="20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s="5" customFormat="1" ht="23.25" customHeight="1" x14ac:dyDescent="0.2">
      <c r="A64" s="212"/>
      <c r="B64" s="204" t="s">
        <v>107</v>
      </c>
      <c r="C64" s="204"/>
      <c r="D64" s="204"/>
      <c r="E64" s="188"/>
      <c r="F64" s="153">
        <v>2018</v>
      </c>
      <c r="G64" s="153">
        <v>2019</v>
      </c>
      <c r="H64" s="153">
        <v>2018</v>
      </c>
      <c r="I64" s="153">
        <v>2019</v>
      </c>
      <c r="J64" s="203"/>
      <c r="K64" s="203"/>
      <c r="L64" s="203"/>
      <c r="M64" s="203"/>
      <c r="N64" s="203"/>
      <c r="O64" s="20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48" customFormat="1" ht="12.75" customHeight="1" x14ac:dyDescent="0.2">
      <c r="A65" s="154">
        <v>1</v>
      </c>
      <c r="B65" s="155">
        <v>2</v>
      </c>
      <c r="C65" s="155">
        <v>3</v>
      </c>
      <c r="D65" s="155">
        <v>4</v>
      </c>
      <c r="E65" s="155">
        <v>5</v>
      </c>
      <c r="F65" s="155">
        <v>6</v>
      </c>
      <c r="G65" s="155">
        <v>7</v>
      </c>
      <c r="H65" s="155">
        <v>8</v>
      </c>
      <c r="I65" s="155">
        <v>9</v>
      </c>
      <c r="J65" s="155">
        <v>10</v>
      </c>
      <c r="K65" s="155">
        <v>11</v>
      </c>
      <c r="L65" s="155">
        <v>12</v>
      </c>
      <c r="M65" s="155">
        <v>13</v>
      </c>
      <c r="N65" s="155">
        <v>14</v>
      </c>
      <c r="O65" s="155">
        <v>15</v>
      </c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</row>
    <row r="66" spans="1:30" s="5" customFormat="1" ht="36" customHeight="1" x14ac:dyDescent="0.2">
      <c r="A66" s="55" t="s">
        <v>18</v>
      </c>
      <c r="B66" s="51">
        <v>53</v>
      </c>
      <c r="C66" s="51">
        <v>33</v>
      </c>
      <c r="D66" s="51">
        <v>19</v>
      </c>
      <c r="E66" s="51">
        <v>51</v>
      </c>
      <c r="F66" s="123">
        <v>124654.9798</v>
      </c>
      <c r="G66" s="183">
        <v>109457.06853999999</v>
      </c>
      <c r="H66" s="183">
        <v>118463.861</v>
      </c>
      <c r="I66" s="183">
        <v>127543.28200000001</v>
      </c>
      <c r="J66" s="123">
        <f>K66+L66+M66+N66+O66</f>
        <v>15</v>
      </c>
      <c r="K66" s="189">
        <v>0</v>
      </c>
      <c r="L66" s="189">
        <v>4</v>
      </c>
      <c r="M66" s="189">
        <v>9</v>
      </c>
      <c r="N66" s="189">
        <v>0</v>
      </c>
      <c r="O66" s="189">
        <v>2</v>
      </c>
      <c r="P66" s="64"/>
      <c r="Q66" s="181"/>
      <c r="R66" s="182"/>
      <c r="S66" s="182"/>
      <c r="T66" s="181"/>
      <c r="U66" s="1"/>
      <c r="V66" s="181"/>
      <c r="W66" s="1"/>
      <c r="X66" s="181"/>
      <c r="Y66" s="181"/>
      <c r="Z66" s="181"/>
      <c r="AA66" s="181"/>
      <c r="AB66" s="181"/>
      <c r="AC66" s="181"/>
      <c r="AD66" s="182"/>
    </row>
    <row r="67" spans="1:30" s="11" customFormat="1" ht="36" customHeight="1" x14ac:dyDescent="0.2">
      <c r="A67" s="55" t="s">
        <v>19</v>
      </c>
      <c r="B67" s="51">
        <v>424</v>
      </c>
      <c r="C67" s="51">
        <v>128</v>
      </c>
      <c r="D67" s="51">
        <v>270</v>
      </c>
      <c r="E67" s="51">
        <v>382</v>
      </c>
      <c r="F67" s="123">
        <v>340418.81305499998</v>
      </c>
      <c r="G67" s="183">
        <v>306282.02563300001</v>
      </c>
      <c r="H67" s="183">
        <v>534097.49146599998</v>
      </c>
      <c r="I67" s="183">
        <v>238961.96900000004</v>
      </c>
      <c r="J67" s="123">
        <f t="shared" ref="J67:J74" si="9">K67+L67+M67+N67+O67</f>
        <v>78</v>
      </c>
      <c r="K67" s="189">
        <v>13</v>
      </c>
      <c r="L67" s="189">
        <v>22</v>
      </c>
      <c r="M67" s="189">
        <v>6</v>
      </c>
      <c r="N67" s="189">
        <v>7</v>
      </c>
      <c r="O67" s="189">
        <v>30</v>
      </c>
      <c r="P67" s="68"/>
      <c r="Q67" s="181"/>
      <c r="R67" s="182"/>
      <c r="S67" s="182"/>
      <c r="T67" s="181"/>
      <c r="U67" s="13"/>
      <c r="V67" s="181"/>
      <c r="W67" s="13"/>
      <c r="X67" s="181"/>
      <c r="Y67" s="181"/>
      <c r="Z67" s="181"/>
      <c r="AA67" s="181"/>
      <c r="AB67" s="181"/>
      <c r="AC67" s="181"/>
      <c r="AD67" s="182"/>
    </row>
    <row r="68" spans="1:30" s="5" customFormat="1" ht="36" customHeight="1" x14ac:dyDescent="0.2">
      <c r="A68" s="55" t="s">
        <v>20</v>
      </c>
      <c r="B68" s="51">
        <v>389</v>
      </c>
      <c r="C68" s="51">
        <v>134</v>
      </c>
      <c r="D68" s="51">
        <v>241</v>
      </c>
      <c r="E68" s="51">
        <v>363</v>
      </c>
      <c r="F68" s="123">
        <v>479986.05215</v>
      </c>
      <c r="G68" s="183">
        <v>455179.33739</v>
      </c>
      <c r="H68" s="183">
        <v>611208.58759999997</v>
      </c>
      <c r="I68" s="183">
        <v>532197.2910000002</v>
      </c>
      <c r="J68" s="123">
        <f t="shared" si="9"/>
        <v>72</v>
      </c>
      <c r="K68" s="189">
        <v>8</v>
      </c>
      <c r="L68" s="189">
        <v>27</v>
      </c>
      <c r="M68" s="189">
        <v>12</v>
      </c>
      <c r="N68" s="189">
        <v>4</v>
      </c>
      <c r="O68" s="189">
        <v>21</v>
      </c>
      <c r="P68" s="64"/>
      <c r="Q68" s="181"/>
      <c r="R68" s="182"/>
      <c r="S68" s="182"/>
      <c r="T68" s="181"/>
      <c r="U68" s="1"/>
      <c r="V68" s="181"/>
      <c r="W68" s="1"/>
      <c r="X68" s="181"/>
      <c r="Y68" s="181"/>
      <c r="Z68" s="181"/>
      <c r="AA68" s="181"/>
      <c r="AB68" s="181"/>
      <c r="AC68" s="181"/>
      <c r="AD68" s="182"/>
    </row>
    <row r="69" spans="1:30" s="7" customFormat="1" ht="36" customHeight="1" x14ac:dyDescent="0.2">
      <c r="A69" s="55" t="s">
        <v>21</v>
      </c>
      <c r="B69" s="51">
        <v>169</v>
      </c>
      <c r="C69" s="51">
        <v>73</v>
      </c>
      <c r="D69" s="51">
        <v>92</v>
      </c>
      <c r="E69" s="51">
        <v>160</v>
      </c>
      <c r="F69" s="123">
        <v>191467.017062</v>
      </c>
      <c r="G69" s="183">
        <v>206965.06521</v>
      </c>
      <c r="H69" s="183">
        <v>229378.27849999999</v>
      </c>
      <c r="I69" s="183">
        <v>243373.49600000004</v>
      </c>
      <c r="J69" s="123">
        <f t="shared" si="9"/>
        <v>41</v>
      </c>
      <c r="K69" s="189">
        <v>0</v>
      </c>
      <c r="L69" s="189">
        <v>14</v>
      </c>
      <c r="M69" s="189">
        <v>9</v>
      </c>
      <c r="N69" s="189">
        <v>3</v>
      </c>
      <c r="O69" s="189">
        <v>15</v>
      </c>
      <c r="P69" s="56"/>
      <c r="Q69" s="181"/>
      <c r="R69" s="182"/>
      <c r="S69" s="182"/>
      <c r="T69" s="181"/>
      <c r="U69" s="14"/>
      <c r="V69" s="181"/>
      <c r="W69" s="14"/>
      <c r="X69" s="181"/>
      <c r="Y69" s="181"/>
      <c r="Z69" s="181"/>
      <c r="AA69" s="181"/>
      <c r="AB69" s="181"/>
      <c r="AC69" s="181"/>
      <c r="AD69" s="182"/>
    </row>
    <row r="70" spans="1:30" s="7" customFormat="1" ht="36" customHeight="1" x14ac:dyDescent="0.2">
      <c r="A70" s="55" t="s">
        <v>22</v>
      </c>
      <c r="B70" s="51">
        <v>69</v>
      </c>
      <c r="C70" s="51">
        <v>32</v>
      </c>
      <c r="D70" s="51">
        <v>35</v>
      </c>
      <c r="E70" s="51">
        <v>64</v>
      </c>
      <c r="F70" s="123">
        <v>65210.558519999999</v>
      </c>
      <c r="G70" s="183">
        <v>71682.746599999999</v>
      </c>
      <c r="H70" s="183">
        <v>111620.726</v>
      </c>
      <c r="I70" s="183">
        <v>252393.068</v>
      </c>
      <c r="J70" s="123">
        <f t="shared" si="9"/>
        <v>10</v>
      </c>
      <c r="K70" s="189">
        <v>0</v>
      </c>
      <c r="L70" s="189">
        <v>4</v>
      </c>
      <c r="M70" s="189">
        <v>2</v>
      </c>
      <c r="N70" s="189">
        <v>1</v>
      </c>
      <c r="O70" s="189">
        <v>3</v>
      </c>
      <c r="P70" s="56"/>
      <c r="Q70" s="181"/>
      <c r="R70" s="182"/>
      <c r="S70" s="182"/>
      <c r="T70" s="181"/>
      <c r="U70" s="14"/>
      <c r="V70" s="181"/>
      <c r="W70" s="14"/>
      <c r="X70" s="181"/>
      <c r="Y70" s="181"/>
      <c r="Z70" s="181"/>
      <c r="AA70" s="181"/>
      <c r="AB70" s="181"/>
      <c r="AC70" s="181"/>
      <c r="AD70" s="182"/>
    </row>
    <row r="71" spans="1:30" s="4" customFormat="1" ht="36" customHeight="1" x14ac:dyDescent="0.2">
      <c r="A71" s="54" t="s">
        <v>23</v>
      </c>
      <c r="B71" s="51">
        <v>239</v>
      </c>
      <c r="C71" s="51">
        <v>106</v>
      </c>
      <c r="D71" s="51">
        <v>124</v>
      </c>
      <c r="E71" s="51">
        <v>218</v>
      </c>
      <c r="F71" s="123">
        <v>221360.04459999999</v>
      </c>
      <c r="G71" s="183">
        <v>239194.34055200001</v>
      </c>
      <c r="H71" s="183">
        <v>231914.26396000001</v>
      </c>
      <c r="I71" s="183">
        <v>391972.560252</v>
      </c>
      <c r="J71" s="123">
        <f t="shared" si="9"/>
        <v>47</v>
      </c>
      <c r="K71" s="189">
        <v>3</v>
      </c>
      <c r="L71" s="189">
        <v>19</v>
      </c>
      <c r="M71" s="189">
        <v>7</v>
      </c>
      <c r="N71" s="189">
        <v>4</v>
      </c>
      <c r="O71" s="189">
        <v>14</v>
      </c>
      <c r="P71" s="65"/>
      <c r="Q71" s="181"/>
      <c r="R71" s="182"/>
      <c r="S71" s="182"/>
      <c r="T71" s="181"/>
      <c r="U71" s="3"/>
      <c r="V71" s="181"/>
      <c r="W71" s="3"/>
      <c r="X71" s="181"/>
      <c r="Y71" s="181"/>
      <c r="Z71" s="181"/>
      <c r="AA71" s="181"/>
      <c r="AB71" s="181"/>
      <c r="AC71" s="181"/>
      <c r="AD71" s="182"/>
    </row>
    <row r="72" spans="1:30" s="5" customFormat="1" ht="36" customHeight="1" x14ac:dyDescent="0.2">
      <c r="A72" s="54" t="s">
        <v>24</v>
      </c>
      <c r="B72" s="51">
        <v>267</v>
      </c>
      <c r="C72" s="51">
        <v>92</v>
      </c>
      <c r="D72" s="51">
        <v>170</v>
      </c>
      <c r="E72" s="51">
        <v>246</v>
      </c>
      <c r="F72" s="123">
        <v>269935.92067000002</v>
      </c>
      <c r="G72" s="183">
        <v>283721.71610000002</v>
      </c>
      <c r="H72" s="183">
        <v>489393.70600000001</v>
      </c>
      <c r="I72" s="183">
        <v>275407.09100000001</v>
      </c>
      <c r="J72" s="123">
        <f t="shared" si="9"/>
        <v>55</v>
      </c>
      <c r="K72" s="189">
        <v>3</v>
      </c>
      <c r="L72" s="189">
        <v>16</v>
      </c>
      <c r="M72" s="189">
        <v>11</v>
      </c>
      <c r="N72" s="189">
        <v>2</v>
      </c>
      <c r="O72" s="189">
        <v>23</v>
      </c>
      <c r="P72" s="64"/>
      <c r="Q72" s="181"/>
      <c r="R72" s="182"/>
      <c r="S72" s="182"/>
      <c r="T72" s="181"/>
      <c r="U72" s="1"/>
      <c r="V72" s="181"/>
      <c r="W72" s="1"/>
      <c r="X72" s="181"/>
      <c r="Y72" s="181"/>
      <c r="Z72" s="181"/>
      <c r="AA72" s="181"/>
      <c r="AB72" s="181"/>
      <c r="AC72" s="181"/>
      <c r="AD72" s="182"/>
    </row>
    <row r="73" spans="1:30" s="7" customFormat="1" ht="36" customHeight="1" x14ac:dyDescent="0.2">
      <c r="A73" s="55" t="s">
        <v>25</v>
      </c>
      <c r="B73" s="51">
        <v>91</v>
      </c>
      <c r="C73" s="51">
        <v>41</v>
      </c>
      <c r="D73" s="51">
        <v>39</v>
      </c>
      <c r="E73" s="51">
        <v>73</v>
      </c>
      <c r="F73" s="123">
        <v>87528.124570999993</v>
      </c>
      <c r="G73" s="183">
        <v>115091.23654</v>
      </c>
      <c r="H73" s="183">
        <v>88643.066000000006</v>
      </c>
      <c r="I73" s="183">
        <v>112390.5</v>
      </c>
      <c r="J73" s="123">
        <f t="shared" si="9"/>
        <v>19</v>
      </c>
      <c r="K73" s="189">
        <v>1</v>
      </c>
      <c r="L73" s="189">
        <v>9</v>
      </c>
      <c r="M73" s="189">
        <v>1</v>
      </c>
      <c r="N73" s="189">
        <v>0</v>
      </c>
      <c r="O73" s="189">
        <v>8</v>
      </c>
      <c r="P73" s="56"/>
      <c r="Q73" s="181"/>
      <c r="R73" s="182"/>
      <c r="S73" s="182"/>
      <c r="T73" s="181"/>
      <c r="U73" s="14"/>
      <c r="V73" s="181"/>
      <c r="W73" s="14"/>
      <c r="X73" s="181"/>
      <c r="Y73" s="181"/>
      <c r="Z73" s="181"/>
      <c r="AA73" s="181"/>
      <c r="AB73" s="181"/>
      <c r="AC73" s="181"/>
      <c r="AD73" s="182"/>
    </row>
    <row r="74" spans="1:30" s="5" customFormat="1" ht="36" customHeight="1" x14ac:dyDescent="0.2">
      <c r="A74" s="138" t="s">
        <v>69</v>
      </c>
      <c r="B74" s="51">
        <v>31</v>
      </c>
      <c r="C74" s="51">
        <v>12</v>
      </c>
      <c r="D74" s="51">
        <v>19</v>
      </c>
      <c r="E74" s="51">
        <v>29</v>
      </c>
      <c r="F74" s="123">
        <v>29999.088059999998</v>
      </c>
      <c r="G74" s="183">
        <v>16487.712</v>
      </c>
      <c r="H74" s="183">
        <v>29085.182000000001</v>
      </c>
      <c r="I74" s="183">
        <v>117451.09999999999</v>
      </c>
      <c r="J74" s="123">
        <f t="shared" si="9"/>
        <v>8</v>
      </c>
      <c r="K74" s="189">
        <v>1</v>
      </c>
      <c r="L74" s="189">
        <v>5</v>
      </c>
      <c r="M74" s="189">
        <v>1</v>
      </c>
      <c r="N74" s="189">
        <v>0</v>
      </c>
      <c r="O74" s="189">
        <v>1</v>
      </c>
      <c r="P74" s="64"/>
      <c r="Q74" s="181"/>
      <c r="R74" s="182"/>
      <c r="S74" s="182"/>
      <c r="T74" s="181"/>
      <c r="U74" s="1"/>
      <c r="V74" s="181"/>
      <c r="W74" s="1"/>
      <c r="X74" s="181"/>
      <c r="Y74" s="181"/>
      <c r="Z74" s="181"/>
      <c r="AA74" s="181"/>
      <c r="AB74" s="181"/>
      <c r="AC74" s="181"/>
      <c r="AD74" s="182"/>
    </row>
    <row r="75" spans="1:30" s="3" customFormat="1" ht="36" customHeight="1" x14ac:dyDescent="0.2">
      <c r="A75" s="128" t="s">
        <v>26</v>
      </c>
      <c r="B75" s="129">
        <f>SUM(B66:B74)</f>
        <v>1732</v>
      </c>
      <c r="C75" s="129">
        <f t="shared" ref="C75:O75" si="10">SUM(C66:C74)</f>
        <v>651</v>
      </c>
      <c r="D75" s="129">
        <f t="shared" si="10"/>
        <v>1009</v>
      </c>
      <c r="E75" s="129">
        <f t="shared" ref="E75" si="11">SUM(E66:E74)</f>
        <v>1586</v>
      </c>
      <c r="F75" s="129">
        <f t="shared" si="10"/>
        <v>1810560.598488</v>
      </c>
      <c r="G75" s="129">
        <f t="shared" si="10"/>
        <v>1804061.248565</v>
      </c>
      <c r="H75" s="129">
        <f t="shared" si="10"/>
        <v>2443805.1625259998</v>
      </c>
      <c r="I75" s="129">
        <f t="shared" si="10"/>
        <v>2291690.3572520004</v>
      </c>
      <c r="J75" s="129">
        <f t="shared" si="10"/>
        <v>345</v>
      </c>
      <c r="K75" s="129">
        <f t="shared" si="10"/>
        <v>29</v>
      </c>
      <c r="L75" s="129">
        <f t="shared" si="10"/>
        <v>120</v>
      </c>
      <c r="M75" s="129">
        <f t="shared" si="10"/>
        <v>58</v>
      </c>
      <c r="N75" s="129">
        <f t="shared" si="10"/>
        <v>21</v>
      </c>
      <c r="O75" s="129">
        <f t="shared" si="10"/>
        <v>117</v>
      </c>
      <c r="Q75" s="181"/>
      <c r="R75" s="182"/>
      <c r="S75" s="182"/>
      <c r="T75" s="181"/>
      <c r="V75" s="181"/>
      <c r="X75" s="181"/>
      <c r="Y75" s="181"/>
      <c r="Z75" s="181"/>
      <c r="AA75" s="181"/>
      <c r="AB75" s="181"/>
      <c r="AC75" s="181"/>
      <c r="AD75" s="182"/>
    </row>
    <row r="76" spans="1:30" s="5" customFormat="1" ht="26.25" customHeight="1" x14ac:dyDescent="0.2">
      <c r="A76" s="22"/>
      <c r="B76" s="31"/>
      <c r="C76" s="31"/>
      <c r="D76" s="31"/>
      <c r="E76" s="31"/>
      <c r="F76" s="144"/>
      <c r="G76" s="26"/>
      <c r="H76" s="148"/>
      <c r="I76" s="32"/>
      <c r="J76" s="26"/>
      <c r="K76" s="26"/>
      <c r="L76" s="26"/>
      <c r="M76" s="26"/>
      <c r="N76" s="26"/>
      <c r="O76" s="2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s="3" customFormat="1" ht="20.25" customHeight="1" x14ac:dyDescent="0.2">
      <c r="A77" s="22"/>
      <c r="C77" s="31"/>
      <c r="D77" s="31"/>
      <c r="E77" s="31"/>
      <c r="F77" s="144"/>
      <c r="G77" s="26"/>
      <c r="H77" s="148"/>
      <c r="I77" s="32"/>
      <c r="J77" s="26"/>
      <c r="K77" s="26"/>
      <c r="L77" s="26"/>
      <c r="M77" s="26"/>
      <c r="N77" s="26"/>
      <c r="O77" s="26"/>
    </row>
    <row r="78" spans="1:30" ht="20.25" customHeight="1" x14ac:dyDescent="0.2"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</row>
    <row r="79" spans="1:30" ht="20.25" customHeight="1" x14ac:dyDescent="0.2"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</row>
    <row r="80" spans="1:30" ht="20.25" customHeight="1" x14ac:dyDescent="0.2">
      <c r="C80" s="39"/>
      <c r="D80" s="39"/>
      <c r="E80" s="39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</row>
    <row r="81" spans="9:30" ht="20.25" customHeight="1" x14ac:dyDescent="0.2"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</row>
    <row r="82" spans="9:30" ht="20.25" customHeight="1" x14ac:dyDescent="0.2"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</row>
    <row r="83" spans="9:30" ht="20.25" customHeight="1" x14ac:dyDescent="0.2"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</row>
    <row r="84" spans="9:30" x14ac:dyDescent="0.2">
      <c r="I84" s="31"/>
      <c r="J84" s="31"/>
      <c r="K84" s="31"/>
      <c r="L84" s="31"/>
      <c r="M84" s="31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</row>
    <row r="85" spans="9:30" x14ac:dyDescent="0.2"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</row>
    <row r="86" spans="9:30" x14ac:dyDescent="0.2"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</row>
  </sheetData>
  <mergeCells count="73">
    <mergeCell ref="O49:O51"/>
    <mergeCell ref="A21:A25"/>
    <mergeCell ref="F24:I24"/>
    <mergeCell ref="E5:E7"/>
    <mergeCell ref="E22:E24"/>
    <mergeCell ref="E48:E50"/>
    <mergeCell ref="B21:E21"/>
    <mergeCell ref="B47:E47"/>
    <mergeCell ref="A46:O46"/>
    <mergeCell ref="D22:D24"/>
    <mergeCell ref="K23:K25"/>
    <mergeCell ref="N23:N25"/>
    <mergeCell ref="B25:D25"/>
    <mergeCell ref="B22:B24"/>
    <mergeCell ref="C5:C7"/>
    <mergeCell ref="K6:K8"/>
    <mergeCell ref="M62:M64"/>
    <mergeCell ref="B48:B50"/>
    <mergeCell ref="N49:N51"/>
    <mergeCell ref="F63:I63"/>
    <mergeCell ref="L6:L8"/>
    <mergeCell ref="L23:L25"/>
    <mergeCell ref="K49:K51"/>
    <mergeCell ref="J47:O48"/>
    <mergeCell ref="M49:M51"/>
    <mergeCell ref="A20:O20"/>
    <mergeCell ref="C22:C24"/>
    <mergeCell ref="O23:O25"/>
    <mergeCell ref="J23:J25"/>
    <mergeCell ref="F21:G23"/>
    <mergeCell ref="J21:O22"/>
    <mergeCell ref="H21:I23"/>
    <mergeCell ref="L49:L51"/>
    <mergeCell ref="H47:I49"/>
    <mergeCell ref="F50:I50"/>
    <mergeCell ref="C61:C63"/>
    <mergeCell ref="A60:A64"/>
    <mergeCell ref="B61:B63"/>
    <mergeCell ref="J62:J64"/>
    <mergeCell ref="C48:C50"/>
    <mergeCell ref="E61:E63"/>
    <mergeCell ref="B60:E60"/>
    <mergeCell ref="O62:O64"/>
    <mergeCell ref="K62:K64"/>
    <mergeCell ref="M23:M25"/>
    <mergeCell ref="N62:N64"/>
    <mergeCell ref="D48:D50"/>
    <mergeCell ref="F60:G62"/>
    <mergeCell ref="D61:D63"/>
    <mergeCell ref="B64:D64"/>
    <mergeCell ref="J49:J51"/>
    <mergeCell ref="A59:O59"/>
    <mergeCell ref="L62:L64"/>
    <mergeCell ref="H60:I62"/>
    <mergeCell ref="B51:D51"/>
    <mergeCell ref="F47:G49"/>
    <mergeCell ref="A47:A51"/>
    <mergeCell ref="J60:O61"/>
    <mergeCell ref="A17:O17"/>
    <mergeCell ref="H4:I6"/>
    <mergeCell ref="A3:O3"/>
    <mergeCell ref="A4:A8"/>
    <mergeCell ref="F4:G6"/>
    <mergeCell ref="B5:B7"/>
    <mergeCell ref="N6:N8"/>
    <mergeCell ref="J6:J8"/>
    <mergeCell ref="J4:O5"/>
    <mergeCell ref="B8:D8"/>
    <mergeCell ref="O6:O8"/>
    <mergeCell ref="F7:I7"/>
    <mergeCell ref="D5:D7"/>
    <mergeCell ref="M6:M8"/>
    <mergeCell ref="B4:E4"/>
  </mergeCells>
  <phoneticPr fontId="0" type="noConversion"/>
  <printOptions horizontalCentered="1"/>
  <pageMargins left="0.7" right="0.7" top="0.75" bottom="0.75" header="0.3" footer="0.3"/>
  <pageSetup paperSize="9" scale="43" orientation="portrait" r:id="rId1"/>
  <headerFooter alignWithMargins="0"/>
  <rowBreaks count="1" manualBreakCount="1">
    <brk id="57" max="15" man="1"/>
  </rowBreaks>
  <ignoredErrors>
    <ignoredError sqref="F16:O16 F43:O43 F56:O56 F75:O75 B75 B56 B43 B16 C16:D16 C43:D43 C56:D56 C75:D7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9"/>
  <sheetViews>
    <sheetView zoomScale="70" zoomScaleNormal="70" workbookViewId="0">
      <pane ySplit="1" topLeftCell="A2" activePane="bottomLeft" state="frozenSplit"/>
      <selection pane="bottomLeft"/>
    </sheetView>
  </sheetViews>
  <sheetFormatPr defaultRowHeight="12.75" x14ac:dyDescent="0.2"/>
  <cols>
    <col min="1" max="1" width="21.7109375" style="22" customWidth="1"/>
    <col min="2" max="2" width="22.85546875" style="26" customWidth="1"/>
    <col min="3" max="3" width="22.85546875" style="43" customWidth="1"/>
    <col min="4" max="10" width="22.85546875" style="26" customWidth="1"/>
    <col min="11" max="11" width="9.140625" style="19"/>
    <col min="12" max="12" width="21.85546875" style="19" customWidth="1"/>
    <col min="13" max="25" width="22.85546875" style="19" customWidth="1"/>
    <col min="26" max="62" width="9.140625" style="19"/>
    <col min="63" max="16384" width="9.140625" style="20"/>
  </cols>
  <sheetData>
    <row r="1" spans="1:62" s="24" customFormat="1" ht="22.5" customHeight="1" x14ac:dyDescent="0.2">
      <c r="A1" s="116" t="s">
        <v>137</v>
      </c>
      <c r="B1" s="23"/>
      <c r="C1" s="42"/>
      <c r="D1" s="23"/>
      <c r="E1" s="23"/>
      <c r="F1" s="23"/>
      <c r="G1" s="23"/>
      <c r="H1" s="23"/>
      <c r="I1" s="23"/>
      <c r="J1" s="23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</row>
    <row r="2" spans="1:62" s="1" customFormat="1" ht="22.5" customHeight="1" x14ac:dyDescent="0.2">
      <c r="A2" s="21" t="s">
        <v>146</v>
      </c>
      <c r="B2" s="2"/>
      <c r="C2" s="2"/>
      <c r="D2" s="2"/>
      <c r="E2" s="2"/>
      <c r="F2" s="2"/>
      <c r="G2" s="2"/>
      <c r="H2" s="2"/>
      <c r="I2" s="2"/>
      <c r="J2" s="2"/>
      <c r="L2" s="14" t="s">
        <v>147</v>
      </c>
      <c r="M2" s="2"/>
      <c r="N2" s="2"/>
      <c r="O2" s="2"/>
      <c r="P2" s="2"/>
      <c r="Q2" s="2"/>
      <c r="R2" s="2"/>
      <c r="S2" s="2"/>
      <c r="T2" s="2"/>
      <c r="U2" s="2"/>
    </row>
    <row r="3" spans="1:62" s="4" customFormat="1" ht="30.75" customHeight="1" x14ac:dyDescent="0.2">
      <c r="A3" s="215" t="s">
        <v>46</v>
      </c>
      <c r="B3" s="215"/>
      <c r="C3" s="215"/>
      <c r="D3" s="215"/>
      <c r="E3" s="215"/>
      <c r="F3" s="215"/>
      <c r="G3" s="215"/>
      <c r="H3" s="215"/>
      <c r="I3" s="215"/>
      <c r="J3" s="215"/>
      <c r="K3" s="3"/>
      <c r="L3" s="215" t="s">
        <v>46</v>
      </c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s="5" customFormat="1" ht="24" customHeight="1" x14ac:dyDescent="0.2">
      <c r="A4" s="201" t="s">
        <v>123</v>
      </c>
      <c r="B4" s="219" t="s">
        <v>109</v>
      </c>
      <c r="C4" s="219" t="s">
        <v>108</v>
      </c>
      <c r="D4" s="216" t="s">
        <v>110</v>
      </c>
      <c r="E4" s="217"/>
      <c r="F4" s="217"/>
      <c r="G4" s="217"/>
      <c r="H4" s="217"/>
      <c r="I4" s="217"/>
      <c r="J4" s="218"/>
      <c r="K4" s="1"/>
      <c r="L4" s="201" t="s">
        <v>123</v>
      </c>
      <c r="M4" s="201" t="s">
        <v>109</v>
      </c>
      <c r="N4" s="201" t="s">
        <v>108</v>
      </c>
      <c r="O4" s="216" t="s">
        <v>110</v>
      </c>
      <c r="P4" s="217"/>
      <c r="Q4" s="217"/>
      <c r="R4" s="217"/>
      <c r="S4" s="217"/>
      <c r="T4" s="217"/>
      <c r="U4" s="217"/>
      <c r="V4" s="217"/>
      <c r="W4" s="217"/>
      <c r="X4" s="217"/>
      <c r="Y4" s="218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s="5" customFormat="1" ht="90.75" customHeight="1" x14ac:dyDescent="0.2">
      <c r="A5" s="201"/>
      <c r="B5" s="220"/>
      <c r="C5" s="220"/>
      <c r="D5" s="172" t="s">
        <v>155</v>
      </c>
      <c r="E5" s="172" t="s">
        <v>156</v>
      </c>
      <c r="F5" s="190" t="s">
        <v>166</v>
      </c>
      <c r="G5" s="172" t="s">
        <v>157</v>
      </c>
      <c r="H5" s="172" t="s">
        <v>158</v>
      </c>
      <c r="I5" s="172" t="s">
        <v>159</v>
      </c>
      <c r="J5" s="172" t="s">
        <v>129</v>
      </c>
      <c r="K5" s="1"/>
      <c r="L5" s="201"/>
      <c r="M5" s="201"/>
      <c r="N5" s="201"/>
      <c r="O5" s="172" t="s">
        <v>160</v>
      </c>
      <c r="P5" s="172" t="s">
        <v>161</v>
      </c>
      <c r="Q5" s="172" t="s">
        <v>162</v>
      </c>
      <c r="R5" s="172" t="s">
        <v>163</v>
      </c>
      <c r="S5" s="172" t="s">
        <v>164</v>
      </c>
      <c r="T5" s="172" t="s">
        <v>167</v>
      </c>
      <c r="U5" s="172" t="s">
        <v>165</v>
      </c>
      <c r="V5" s="190" t="s">
        <v>166</v>
      </c>
      <c r="W5" s="176" t="s">
        <v>127</v>
      </c>
      <c r="X5" s="176" t="s">
        <v>128</v>
      </c>
      <c r="Y5" s="176" t="s">
        <v>129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s="5" customFormat="1" ht="23.25" customHeight="1" x14ac:dyDescent="0.2">
      <c r="A6" s="201"/>
      <c r="B6" s="216" t="s">
        <v>47</v>
      </c>
      <c r="C6" s="217"/>
      <c r="D6" s="217"/>
      <c r="E6" s="217"/>
      <c r="F6" s="217"/>
      <c r="G6" s="217"/>
      <c r="H6" s="217"/>
      <c r="I6" s="217"/>
      <c r="J6" s="218"/>
      <c r="K6" s="1"/>
      <c r="L6" s="201"/>
      <c r="M6" s="216" t="s">
        <v>47</v>
      </c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8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s="46" customFormat="1" ht="12.75" customHeight="1" x14ac:dyDescent="0.2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45"/>
      <c r="L7" s="171">
        <v>1</v>
      </c>
      <c r="M7" s="171">
        <v>2</v>
      </c>
      <c r="N7" s="171">
        <v>3</v>
      </c>
      <c r="O7" s="171">
        <v>4</v>
      </c>
      <c r="P7" s="171">
        <v>5</v>
      </c>
      <c r="Q7" s="171">
        <v>6</v>
      </c>
      <c r="R7" s="171">
        <v>7</v>
      </c>
      <c r="S7" s="171">
        <v>8</v>
      </c>
      <c r="T7" s="171">
        <v>9</v>
      </c>
      <c r="U7" s="171">
        <v>10</v>
      </c>
      <c r="V7" s="177">
        <v>11</v>
      </c>
      <c r="W7" s="177">
        <v>12</v>
      </c>
      <c r="X7" s="177">
        <v>13</v>
      </c>
      <c r="Y7" s="177">
        <v>14</v>
      </c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</row>
    <row r="8" spans="1:62" s="5" customFormat="1" ht="36" customHeight="1" x14ac:dyDescent="0.2">
      <c r="A8" s="161" t="s">
        <v>79</v>
      </c>
      <c r="B8" s="173">
        <v>236031.53599999999</v>
      </c>
      <c r="C8" s="174">
        <f t="shared" ref="C8:C13" si="0">SUM(D8+E8+F8+G8+H8+I8+J8)</f>
        <v>239505.08500000002</v>
      </c>
      <c r="D8" s="173">
        <v>10361.700000000001</v>
      </c>
      <c r="E8" s="173">
        <v>3374.7</v>
      </c>
      <c r="F8" s="173">
        <v>107686.81299999999</v>
      </c>
      <c r="G8" s="173">
        <v>0</v>
      </c>
      <c r="H8" s="173">
        <v>14810.5</v>
      </c>
      <c r="I8" s="173">
        <v>4640.2</v>
      </c>
      <c r="J8" s="173">
        <v>98631.172000000006</v>
      </c>
      <c r="K8" s="1"/>
      <c r="L8" s="164" t="s">
        <v>79</v>
      </c>
      <c r="M8" s="51">
        <v>238135</v>
      </c>
      <c r="N8" s="174">
        <f>SUM(O8:Y8)</f>
        <v>242775</v>
      </c>
      <c r="O8" s="51">
        <v>91226</v>
      </c>
      <c r="P8" s="51">
        <v>3482</v>
      </c>
      <c r="Q8" s="51">
        <v>2326</v>
      </c>
      <c r="R8" s="51">
        <v>30700</v>
      </c>
      <c r="S8" s="51">
        <v>3729</v>
      </c>
      <c r="T8" s="51">
        <v>5867</v>
      </c>
      <c r="U8" s="51">
        <v>7802</v>
      </c>
      <c r="V8" s="51">
        <v>56261</v>
      </c>
      <c r="W8" s="51">
        <v>12586</v>
      </c>
      <c r="X8" s="51">
        <v>387</v>
      </c>
      <c r="Y8" s="51">
        <v>28409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s="4" customFormat="1" ht="36" customHeight="1" x14ac:dyDescent="0.2">
      <c r="A9" s="161" t="s">
        <v>80</v>
      </c>
      <c r="B9" s="173">
        <v>44252.78</v>
      </c>
      <c r="C9" s="174">
        <f t="shared" si="0"/>
        <v>44963.28</v>
      </c>
      <c r="D9" s="106">
        <v>8886.7800000000007</v>
      </c>
      <c r="E9" s="106">
        <v>1717.4</v>
      </c>
      <c r="F9" s="106">
        <v>3168.2</v>
      </c>
      <c r="G9" s="106">
        <v>0</v>
      </c>
      <c r="H9" s="106">
        <v>4815.16</v>
      </c>
      <c r="I9" s="106">
        <v>719.2</v>
      </c>
      <c r="J9" s="106">
        <v>25656.54</v>
      </c>
      <c r="K9" s="3"/>
      <c r="L9" s="164" t="s">
        <v>80</v>
      </c>
      <c r="M9" s="51">
        <v>54277.601000000002</v>
      </c>
      <c r="N9" s="174">
        <f t="shared" ref="N9:N13" si="1">SUM(O9:Y9)</f>
        <v>55375.600999999995</v>
      </c>
      <c r="O9" s="51">
        <v>21448.600999999999</v>
      </c>
      <c r="P9" s="51">
        <v>0</v>
      </c>
      <c r="Q9" s="51">
        <v>0</v>
      </c>
      <c r="R9" s="51">
        <v>8150</v>
      </c>
      <c r="S9" s="51">
        <v>8080</v>
      </c>
      <c r="T9" s="51">
        <v>0</v>
      </c>
      <c r="U9" s="51">
        <v>4856</v>
      </c>
      <c r="V9" s="51">
        <v>2152</v>
      </c>
      <c r="W9" s="51">
        <v>2223</v>
      </c>
      <c r="X9" s="51">
        <v>480</v>
      </c>
      <c r="Y9" s="51">
        <v>7986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s="6" customFormat="1" ht="36" customHeight="1" x14ac:dyDescent="0.2">
      <c r="A10" s="161" t="s">
        <v>17</v>
      </c>
      <c r="B10" s="173">
        <v>234797.753</v>
      </c>
      <c r="C10" s="174">
        <f t="shared" si="0"/>
        <v>233986.97501999998</v>
      </c>
      <c r="D10" s="106">
        <v>82972.146999999997</v>
      </c>
      <c r="E10" s="106">
        <v>3649.06</v>
      </c>
      <c r="F10" s="106">
        <v>2975.7761599999999</v>
      </c>
      <c r="G10" s="106">
        <v>7301.3</v>
      </c>
      <c r="H10" s="106">
        <v>13462.200860000001</v>
      </c>
      <c r="I10" s="106">
        <v>21388.563999999998</v>
      </c>
      <c r="J10" s="106">
        <v>102237.927</v>
      </c>
      <c r="K10" s="2"/>
      <c r="L10" s="164" t="s">
        <v>17</v>
      </c>
      <c r="M10" s="51">
        <v>275524.34299999999</v>
      </c>
      <c r="N10" s="174">
        <f t="shared" si="1"/>
        <v>290865.14</v>
      </c>
      <c r="O10" s="51">
        <v>51661</v>
      </c>
      <c r="P10" s="51">
        <v>10127</v>
      </c>
      <c r="Q10" s="51">
        <v>3007</v>
      </c>
      <c r="R10" s="51">
        <v>63931.24</v>
      </c>
      <c r="S10" s="51">
        <v>55284.4</v>
      </c>
      <c r="T10" s="51">
        <v>10429.1</v>
      </c>
      <c r="U10" s="51">
        <v>25</v>
      </c>
      <c r="V10" s="51">
        <v>42454</v>
      </c>
      <c r="W10" s="51">
        <v>14921.5</v>
      </c>
      <c r="X10" s="51">
        <v>1435</v>
      </c>
      <c r="Y10" s="51">
        <v>37589.9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s="1" customFormat="1" ht="36" customHeight="1" x14ac:dyDescent="0.2">
      <c r="A11" s="161" t="s">
        <v>125</v>
      </c>
      <c r="B11" s="173">
        <v>30247.97</v>
      </c>
      <c r="C11" s="174">
        <f t="shared" si="0"/>
        <v>31382.396999999997</v>
      </c>
      <c r="D11" s="106">
        <v>11376.411</v>
      </c>
      <c r="E11" s="106">
        <v>2108.5500000000002</v>
      </c>
      <c r="F11" s="106">
        <v>578</v>
      </c>
      <c r="G11" s="106">
        <v>760.21</v>
      </c>
      <c r="H11" s="106">
        <v>3870.78</v>
      </c>
      <c r="I11" s="106">
        <v>1512.85</v>
      </c>
      <c r="J11" s="106">
        <v>11175.596</v>
      </c>
      <c r="L11" s="164" t="s">
        <v>125</v>
      </c>
      <c r="M11" s="51">
        <v>28590.75</v>
      </c>
      <c r="N11" s="174">
        <f t="shared" si="1"/>
        <v>34394.75</v>
      </c>
      <c r="O11" s="51">
        <v>5342</v>
      </c>
      <c r="P11" s="51">
        <v>1059</v>
      </c>
      <c r="Q11" s="51">
        <v>915</v>
      </c>
      <c r="R11" s="51">
        <v>7718</v>
      </c>
      <c r="S11" s="51">
        <v>5146.72</v>
      </c>
      <c r="T11" s="51">
        <v>1724</v>
      </c>
      <c r="U11" s="51">
        <v>505</v>
      </c>
      <c r="V11" s="51">
        <v>535</v>
      </c>
      <c r="W11" s="51">
        <v>5359.03</v>
      </c>
      <c r="X11" s="51">
        <v>526</v>
      </c>
      <c r="Y11" s="51">
        <v>5565</v>
      </c>
    </row>
    <row r="12" spans="1:62" s="1" customFormat="1" ht="36" customHeight="1" x14ac:dyDescent="0.2">
      <c r="A12" s="161" t="s">
        <v>68</v>
      </c>
      <c r="B12" s="173">
        <v>56998.53</v>
      </c>
      <c r="C12" s="174">
        <f t="shared" si="0"/>
        <v>71124.91</v>
      </c>
      <c r="D12" s="106">
        <v>31064.256000000001</v>
      </c>
      <c r="E12" s="106">
        <v>6471.6289999999999</v>
      </c>
      <c r="F12" s="106">
        <v>667.23</v>
      </c>
      <c r="G12" s="106">
        <v>4898.4399999999996</v>
      </c>
      <c r="H12" s="106">
        <v>6006.78</v>
      </c>
      <c r="I12" s="106">
        <v>3227.18</v>
      </c>
      <c r="J12" s="106">
        <v>18789.395</v>
      </c>
      <c r="L12" s="164" t="s">
        <v>68</v>
      </c>
      <c r="M12" s="51">
        <v>56163.767999999996</v>
      </c>
      <c r="N12" s="174">
        <f t="shared" si="1"/>
        <v>63869.588000000003</v>
      </c>
      <c r="O12" s="51">
        <v>15858.358</v>
      </c>
      <c r="P12" s="51">
        <v>4784</v>
      </c>
      <c r="Q12" s="51">
        <v>1961</v>
      </c>
      <c r="R12" s="51">
        <v>8273.5</v>
      </c>
      <c r="S12" s="51">
        <v>9233</v>
      </c>
      <c r="T12" s="51">
        <v>1335.65</v>
      </c>
      <c r="U12" s="51">
        <v>578.29999999999995</v>
      </c>
      <c r="V12" s="51">
        <v>602</v>
      </c>
      <c r="W12" s="51">
        <v>5683.9999999999991</v>
      </c>
      <c r="X12" s="51">
        <v>5674.2</v>
      </c>
      <c r="Y12" s="51">
        <v>9885.58</v>
      </c>
    </row>
    <row r="13" spans="1:62" s="1" customFormat="1" ht="36" customHeight="1" x14ac:dyDescent="0.2">
      <c r="A13" s="161" t="s">
        <v>122</v>
      </c>
      <c r="B13" s="173">
        <v>194.75380000000001</v>
      </c>
      <c r="C13" s="174">
        <f t="shared" si="0"/>
        <v>205.47280000000001</v>
      </c>
      <c r="D13" s="106">
        <v>0</v>
      </c>
      <c r="E13" s="106">
        <v>52.155999999999999</v>
      </c>
      <c r="F13" s="106">
        <v>27.1</v>
      </c>
      <c r="G13" s="106">
        <v>42.2</v>
      </c>
      <c r="H13" s="106">
        <v>7</v>
      </c>
      <c r="I13" s="106">
        <v>42.7</v>
      </c>
      <c r="J13" s="106">
        <v>34.316800000000001</v>
      </c>
      <c r="L13" s="164" t="s">
        <v>122</v>
      </c>
      <c r="M13" s="174">
        <v>0</v>
      </c>
      <c r="N13" s="174">
        <f t="shared" si="1"/>
        <v>0</v>
      </c>
      <c r="O13" s="106">
        <v>0</v>
      </c>
      <c r="P13" s="106">
        <v>0</v>
      </c>
      <c r="Q13" s="8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</row>
    <row r="14" spans="1:62" s="1" customFormat="1" ht="36" customHeight="1" x14ac:dyDescent="0.2">
      <c r="A14" s="130" t="s">
        <v>26</v>
      </c>
      <c r="B14" s="131">
        <f>SUM(B8:B13)</f>
        <v>602523.32279999997</v>
      </c>
      <c r="C14" s="132">
        <f>SUM(D14+E14+F14+G14+H14+I14+J14)</f>
        <v>621168.11982000002</v>
      </c>
      <c r="D14" s="131">
        <f t="shared" ref="D14:J14" si="2">SUM(D8:D13)</f>
        <v>144661.29399999999</v>
      </c>
      <c r="E14" s="131">
        <f t="shared" si="2"/>
        <v>17373.494999999999</v>
      </c>
      <c r="F14" s="131">
        <f t="shared" si="2"/>
        <v>115103.11915999999</v>
      </c>
      <c r="G14" s="131">
        <f t="shared" si="2"/>
        <v>13002.150000000001</v>
      </c>
      <c r="H14" s="131">
        <f t="shared" si="2"/>
        <v>42972.420859999998</v>
      </c>
      <c r="I14" s="131">
        <f t="shared" si="2"/>
        <v>31530.694</v>
      </c>
      <c r="J14" s="131">
        <f t="shared" si="2"/>
        <v>256524.94679999998</v>
      </c>
      <c r="L14" s="130" t="s">
        <v>26</v>
      </c>
      <c r="M14" s="131">
        <f>SUM(M8:M13)</f>
        <v>652691.46200000006</v>
      </c>
      <c r="N14" s="132">
        <f>SUM(N8:N13)</f>
        <v>687280.07900000003</v>
      </c>
      <c r="O14" s="132">
        <f t="shared" ref="O14:Y14" si="3">SUM(O8:O13)</f>
        <v>185535.959</v>
      </c>
      <c r="P14" s="132">
        <f t="shared" si="3"/>
        <v>19452</v>
      </c>
      <c r="Q14" s="132">
        <f t="shared" si="3"/>
        <v>8209</v>
      </c>
      <c r="R14" s="132">
        <f t="shared" si="3"/>
        <v>118772.73999999999</v>
      </c>
      <c r="S14" s="132">
        <f t="shared" si="3"/>
        <v>81473.119999999995</v>
      </c>
      <c r="T14" s="132">
        <f t="shared" si="3"/>
        <v>19355.75</v>
      </c>
      <c r="U14" s="132">
        <f t="shared" si="3"/>
        <v>13766.3</v>
      </c>
      <c r="V14" s="132">
        <f t="shared" si="3"/>
        <v>102004</v>
      </c>
      <c r="W14" s="132">
        <f t="shared" si="3"/>
        <v>40773.53</v>
      </c>
      <c r="X14" s="132">
        <f t="shared" si="3"/>
        <v>8502.2000000000007</v>
      </c>
      <c r="Y14" s="132">
        <f t="shared" si="3"/>
        <v>89435.48</v>
      </c>
    </row>
    <row r="15" spans="1:62" s="1" customFormat="1" ht="22.5" customHeight="1" x14ac:dyDescent="0.2">
      <c r="A15" s="15"/>
      <c r="B15" s="107"/>
      <c r="C15" s="107"/>
      <c r="D15" s="178"/>
      <c r="E15" s="178"/>
      <c r="F15" s="178"/>
      <c r="G15" s="178"/>
      <c r="H15" s="178"/>
      <c r="I15" s="178"/>
      <c r="J15" s="178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</row>
    <row r="16" spans="1:62" s="1" customFormat="1" ht="22.5" customHeight="1" x14ac:dyDescent="0.2">
      <c r="A16" s="21" t="s">
        <v>148</v>
      </c>
      <c r="B16" s="2"/>
      <c r="C16" s="2"/>
      <c r="D16" s="2"/>
      <c r="E16" s="2"/>
      <c r="F16" s="2"/>
      <c r="G16" s="2"/>
      <c r="H16" s="2"/>
      <c r="I16" s="2"/>
      <c r="J16" s="2"/>
      <c r="L16" s="14" t="s">
        <v>149</v>
      </c>
      <c r="M16" s="2"/>
      <c r="N16" s="2"/>
      <c r="O16" s="2"/>
      <c r="P16" s="2"/>
      <c r="Q16" s="2"/>
      <c r="R16" s="2"/>
      <c r="S16" s="2"/>
      <c r="T16" s="2"/>
      <c r="U16" s="2"/>
    </row>
    <row r="17" spans="1:62" s="4" customFormat="1" ht="30.75" customHeight="1" x14ac:dyDescent="0.2">
      <c r="A17" s="215" t="s">
        <v>48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"/>
      <c r="L17" s="221" t="s">
        <v>48</v>
      </c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s="5" customFormat="1" ht="24" customHeight="1" x14ac:dyDescent="0.2">
      <c r="A18" s="201" t="s">
        <v>98</v>
      </c>
      <c r="B18" s="219" t="s">
        <v>109</v>
      </c>
      <c r="C18" s="219" t="s">
        <v>108</v>
      </c>
      <c r="D18" s="216" t="s">
        <v>110</v>
      </c>
      <c r="E18" s="217"/>
      <c r="F18" s="217"/>
      <c r="G18" s="217"/>
      <c r="H18" s="217"/>
      <c r="I18" s="217"/>
      <c r="J18" s="218"/>
      <c r="K18" s="1"/>
      <c r="L18" s="201" t="s">
        <v>98</v>
      </c>
      <c r="M18" s="201" t="s">
        <v>109</v>
      </c>
      <c r="N18" s="201" t="s">
        <v>108</v>
      </c>
      <c r="O18" s="216" t="s">
        <v>110</v>
      </c>
      <c r="P18" s="217"/>
      <c r="Q18" s="217"/>
      <c r="R18" s="217"/>
      <c r="S18" s="217"/>
      <c r="T18" s="217"/>
      <c r="U18" s="217"/>
      <c r="V18" s="217"/>
      <c r="W18" s="217"/>
      <c r="X18" s="217"/>
      <c r="Y18" s="218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1:62" s="5" customFormat="1" ht="90" customHeight="1" x14ac:dyDescent="0.2">
      <c r="A19" s="201"/>
      <c r="B19" s="220"/>
      <c r="C19" s="220"/>
      <c r="D19" s="190" t="s">
        <v>155</v>
      </c>
      <c r="E19" s="190" t="s">
        <v>156</v>
      </c>
      <c r="F19" s="192" t="s">
        <v>166</v>
      </c>
      <c r="G19" s="190" t="s">
        <v>157</v>
      </c>
      <c r="H19" s="190" t="s">
        <v>158</v>
      </c>
      <c r="I19" s="190" t="s">
        <v>159</v>
      </c>
      <c r="J19" s="190" t="s">
        <v>129</v>
      </c>
      <c r="K19" s="1"/>
      <c r="L19" s="201"/>
      <c r="M19" s="201"/>
      <c r="N19" s="201"/>
      <c r="O19" s="191" t="s">
        <v>160</v>
      </c>
      <c r="P19" s="191" t="s">
        <v>161</v>
      </c>
      <c r="Q19" s="191" t="s">
        <v>162</v>
      </c>
      <c r="R19" s="191" t="s">
        <v>163</v>
      </c>
      <c r="S19" s="191" t="s">
        <v>164</v>
      </c>
      <c r="T19" s="193" t="s">
        <v>167</v>
      </c>
      <c r="U19" s="191" t="s">
        <v>165</v>
      </c>
      <c r="V19" s="191" t="s">
        <v>166</v>
      </c>
      <c r="W19" s="176" t="s">
        <v>127</v>
      </c>
      <c r="X19" s="176" t="s">
        <v>128</v>
      </c>
      <c r="Y19" s="176" t="s">
        <v>129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s="5" customFormat="1" ht="23.25" customHeight="1" x14ac:dyDescent="0.2">
      <c r="A20" s="201"/>
      <c r="B20" s="216" t="s">
        <v>47</v>
      </c>
      <c r="C20" s="217"/>
      <c r="D20" s="217"/>
      <c r="E20" s="217"/>
      <c r="F20" s="217"/>
      <c r="G20" s="217"/>
      <c r="H20" s="217"/>
      <c r="I20" s="217"/>
      <c r="J20" s="218"/>
      <c r="K20" s="1"/>
      <c r="L20" s="201"/>
      <c r="M20" s="216" t="s">
        <v>47</v>
      </c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8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s="46" customFormat="1" ht="12.75" customHeight="1" x14ac:dyDescent="0.2">
      <c r="A21" s="171">
        <v>1</v>
      </c>
      <c r="B21" s="171">
        <v>2</v>
      </c>
      <c r="C21" s="171">
        <v>3</v>
      </c>
      <c r="D21" s="171">
        <v>4</v>
      </c>
      <c r="E21" s="171">
        <v>5</v>
      </c>
      <c r="F21" s="171">
        <v>6</v>
      </c>
      <c r="G21" s="171">
        <v>7</v>
      </c>
      <c r="H21" s="171">
        <v>8</v>
      </c>
      <c r="I21" s="171">
        <v>9</v>
      </c>
      <c r="J21" s="171">
        <v>10</v>
      </c>
      <c r="K21" s="45"/>
      <c r="L21" s="171">
        <v>1</v>
      </c>
      <c r="M21" s="171">
        <v>2</v>
      </c>
      <c r="N21" s="171">
        <v>3</v>
      </c>
      <c r="O21" s="171">
        <v>4</v>
      </c>
      <c r="P21" s="171">
        <v>5</v>
      </c>
      <c r="Q21" s="171">
        <v>6</v>
      </c>
      <c r="R21" s="171">
        <v>7</v>
      </c>
      <c r="S21" s="171">
        <v>8</v>
      </c>
      <c r="T21" s="171">
        <v>9</v>
      </c>
      <c r="U21" s="171">
        <v>10</v>
      </c>
      <c r="V21" s="177">
        <v>11</v>
      </c>
      <c r="W21" s="177">
        <v>12</v>
      </c>
      <c r="X21" s="177">
        <v>13</v>
      </c>
      <c r="Y21" s="177">
        <v>14</v>
      </c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</row>
    <row r="22" spans="1:62" s="5" customFormat="1" ht="36" customHeight="1" x14ac:dyDescent="0.2">
      <c r="A22" s="161" t="s">
        <v>2</v>
      </c>
      <c r="B22" s="174">
        <v>43734.466</v>
      </c>
      <c r="C22" s="175">
        <f t="shared" ref="C22:C38" si="4">SUM(D22+E22+F22+G22+H22+I22+J22)</f>
        <v>41970.244999999995</v>
      </c>
      <c r="D22" s="174">
        <v>9395.01</v>
      </c>
      <c r="E22" s="174">
        <v>2140.105</v>
      </c>
      <c r="F22" s="174">
        <v>10269</v>
      </c>
      <c r="G22" s="174">
        <v>3986.48</v>
      </c>
      <c r="H22" s="174">
        <v>1902.19</v>
      </c>
      <c r="I22" s="174">
        <v>3127.2</v>
      </c>
      <c r="J22" s="174">
        <v>11150.26</v>
      </c>
      <c r="K22" s="1"/>
      <c r="L22" s="164" t="s">
        <v>2</v>
      </c>
      <c r="M22" s="51">
        <v>48148</v>
      </c>
      <c r="N22" s="106">
        <f>SUM(O22:Y22)</f>
        <v>49071</v>
      </c>
      <c r="O22" s="51">
        <v>2380</v>
      </c>
      <c r="P22" s="51">
        <v>3819</v>
      </c>
      <c r="Q22" s="51">
        <v>1375</v>
      </c>
      <c r="R22" s="51">
        <v>9578</v>
      </c>
      <c r="S22" s="51">
        <v>4653</v>
      </c>
      <c r="T22" s="51">
        <v>4936</v>
      </c>
      <c r="U22" s="51">
        <v>12</v>
      </c>
      <c r="V22" s="51">
        <v>135</v>
      </c>
      <c r="W22" s="51">
        <v>2219</v>
      </c>
      <c r="X22" s="51">
        <v>194</v>
      </c>
      <c r="Y22" s="51">
        <v>19770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s="5" customFormat="1" ht="36" customHeight="1" x14ac:dyDescent="0.2">
      <c r="A23" s="161" t="s">
        <v>3</v>
      </c>
      <c r="B23" s="174">
        <v>26907.325000000001</v>
      </c>
      <c r="C23" s="175">
        <f t="shared" si="4"/>
        <v>28460.519999999997</v>
      </c>
      <c r="D23" s="106">
        <v>10844.043</v>
      </c>
      <c r="E23" s="106">
        <v>54</v>
      </c>
      <c r="F23" s="106">
        <v>2577</v>
      </c>
      <c r="G23" s="106">
        <v>607.95000000000005</v>
      </c>
      <c r="H23" s="106">
        <v>6155.02</v>
      </c>
      <c r="I23" s="106">
        <v>210.73</v>
      </c>
      <c r="J23" s="106">
        <v>8011.777</v>
      </c>
      <c r="K23" s="1"/>
      <c r="L23" s="164" t="s">
        <v>3</v>
      </c>
      <c r="M23" s="51">
        <v>68881</v>
      </c>
      <c r="N23" s="106">
        <f t="shared" ref="N23:N37" si="5">SUM(O23:Y23)</f>
        <v>69048</v>
      </c>
      <c r="O23" s="51">
        <v>1329</v>
      </c>
      <c r="P23" s="51">
        <v>1907</v>
      </c>
      <c r="Q23" s="51">
        <v>194</v>
      </c>
      <c r="R23" s="51">
        <v>848</v>
      </c>
      <c r="S23" s="51">
        <v>8685</v>
      </c>
      <c r="T23" s="51">
        <v>1183</v>
      </c>
      <c r="U23" s="51">
        <v>917</v>
      </c>
      <c r="V23" s="51">
        <v>42081</v>
      </c>
      <c r="W23" s="51">
        <v>5967</v>
      </c>
      <c r="X23" s="51">
        <v>7</v>
      </c>
      <c r="Y23" s="51">
        <v>5930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1:62" s="5" customFormat="1" ht="36" customHeight="1" x14ac:dyDescent="0.2">
      <c r="A24" s="123" t="s">
        <v>4</v>
      </c>
      <c r="B24" s="174">
        <v>22149.0128</v>
      </c>
      <c r="C24" s="175">
        <f t="shared" si="4"/>
        <v>22505.7778</v>
      </c>
      <c r="D24" s="106">
        <v>9809.19</v>
      </c>
      <c r="E24" s="106">
        <v>1093.5999999999999</v>
      </c>
      <c r="F24" s="106">
        <v>0</v>
      </c>
      <c r="G24" s="106">
        <v>330.3</v>
      </c>
      <c r="H24" s="106">
        <v>1724.2049999999999</v>
      </c>
      <c r="I24" s="106">
        <v>3.1</v>
      </c>
      <c r="J24" s="106">
        <v>9545.3827999999994</v>
      </c>
      <c r="K24" s="1"/>
      <c r="L24" s="123" t="s">
        <v>4</v>
      </c>
      <c r="M24" s="51">
        <v>21718.7</v>
      </c>
      <c r="N24" s="106">
        <f t="shared" si="5"/>
        <v>23561.7</v>
      </c>
      <c r="O24" s="51">
        <v>4912</v>
      </c>
      <c r="P24" s="51">
        <v>2924</v>
      </c>
      <c r="Q24" s="51">
        <v>13</v>
      </c>
      <c r="R24" s="51">
        <v>926.5</v>
      </c>
      <c r="S24" s="51">
        <v>7774</v>
      </c>
      <c r="T24" s="51">
        <v>158</v>
      </c>
      <c r="U24" s="51">
        <v>0</v>
      </c>
      <c r="V24" s="51">
        <v>0</v>
      </c>
      <c r="W24" s="51">
        <v>1484</v>
      </c>
      <c r="X24" s="51">
        <v>380.2</v>
      </c>
      <c r="Y24" s="51">
        <v>4990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s="5" customFormat="1" ht="36" customHeight="1" x14ac:dyDescent="0.2">
      <c r="A25" s="58" t="s">
        <v>5</v>
      </c>
      <c r="B25" s="174">
        <v>16851.05</v>
      </c>
      <c r="C25" s="175">
        <f t="shared" si="4"/>
        <v>30853.96</v>
      </c>
      <c r="D25" s="106">
        <v>17244.38</v>
      </c>
      <c r="E25" s="106">
        <v>142</v>
      </c>
      <c r="F25" s="106">
        <v>1032</v>
      </c>
      <c r="G25" s="106">
        <v>313.61</v>
      </c>
      <c r="H25" s="106">
        <v>794.6</v>
      </c>
      <c r="I25" s="106">
        <v>371.02</v>
      </c>
      <c r="J25" s="106">
        <v>10956.35</v>
      </c>
      <c r="K25" s="1"/>
      <c r="L25" s="58" t="s">
        <v>5</v>
      </c>
      <c r="M25" s="51">
        <v>17039</v>
      </c>
      <c r="N25" s="106">
        <f t="shared" si="5"/>
        <v>25134</v>
      </c>
      <c r="O25" s="51">
        <v>1460</v>
      </c>
      <c r="P25" s="51">
        <v>226</v>
      </c>
      <c r="Q25" s="51">
        <v>2571</v>
      </c>
      <c r="R25" s="51">
        <v>6939</v>
      </c>
      <c r="S25" s="51">
        <v>9556</v>
      </c>
      <c r="T25" s="51">
        <v>1817</v>
      </c>
      <c r="U25" s="51">
        <v>0</v>
      </c>
      <c r="V25" s="51">
        <v>307</v>
      </c>
      <c r="W25" s="51">
        <v>188</v>
      </c>
      <c r="X25" s="51">
        <v>641</v>
      </c>
      <c r="Y25" s="51">
        <v>1429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s="5" customFormat="1" ht="36" customHeight="1" x14ac:dyDescent="0.2">
      <c r="A26" s="58" t="s">
        <v>6</v>
      </c>
      <c r="B26" s="174">
        <v>43366.656999999999</v>
      </c>
      <c r="C26" s="175">
        <f t="shared" si="4"/>
        <v>43475.820999999996</v>
      </c>
      <c r="D26" s="106">
        <v>5596.1350000000002</v>
      </c>
      <c r="E26" s="106">
        <v>252</v>
      </c>
      <c r="F26" s="106">
        <v>13814.06</v>
      </c>
      <c r="G26" s="106">
        <v>843.34</v>
      </c>
      <c r="H26" s="106">
        <v>1172.154</v>
      </c>
      <c r="I26" s="106">
        <v>3505.444</v>
      </c>
      <c r="J26" s="106">
        <v>18292.687999999998</v>
      </c>
      <c r="K26" s="1"/>
      <c r="L26" s="58" t="s">
        <v>6</v>
      </c>
      <c r="M26" s="51">
        <v>42345.49</v>
      </c>
      <c r="N26" s="106">
        <f t="shared" si="5"/>
        <v>42511.54</v>
      </c>
      <c r="O26" s="51">
        <v>4517.54</v>
      </c>
      <c r="P26" s="51">
        <v>225</v>
      </c>
      <c r="Q26" s="51">
        <v>706</v>
      </c>
      <c r="R26" s="51">
        <v>6925</v>
      </c>
      <c r="S26" s="51">
        <v>3648</v>
      </c>
      <c r="T26" s="51">
        <v>987.1</v>
      </c>
      <c r="U26" s="51">
        <v>0</v>
      </c>
      <c r="V26" s="51">
        <v>13571</v>
      </c>
      <c r="W26" s="51">
        <v>1500</v>
      </c>
      <c r="X26" s="51">
        <v>72</v>
      </c>
      <c r="Y26" s="51">
        <v>10359.9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s="5" customFormat="1" ht="36" customHeight="1" x14ac:dyDescent="0.2">
      <c r="A27" s="161" t="s">
        <v>7</v>
      </c>
      <c r="B27" s="174">
        <v>56391.972999999998</v>
      </c>
      <c r="C27" s="175">
        <f t="shared" si="4"/>
        <v>52384.22</v>
      </c>
      <c r="D27" s="106">
        <v>1890.28</v>
      </c>
      <c r="E27" s="106">
        <v>4637.1899999999996</v>
      </c>
      <c r="F27" s="106">
        <v>17400.599999999999</v>
      </c>
      <c r="G27" s="106">
        <v>1966.6</v>
      </c>
      <c r="H27" s="106">
        <v>475.4</v>
      </c>
      <c r="I27" s="106">
        <v>5933.24</v>
      </c>
      <c r="J27" s="106">
        <v>20080.91</v>
      </c>
      <c r="K27" s="1"/>
      <c r="L27" s="164" t="s">
        <v>7</v>
      </c>
      <c r="M27" s="51">
        <v>58030.01</v>
      </c>
      <c r="N27" s="106">
        <f t="shared" si="5"/>
        <v>58323.72</v>
      </c>
      <c r="O27" s="51">
        <v>20084.000000000004</v>
      </c>
      <c r="P27" s="51">
        <v>4158</v>
      </c>
      <c r="Q27" s="51">
        <v>247</v>
      </c>
      <c r="R27" s="51">
        <v>3679.72</v>
      </c>
      <c r="S27" s="51">
        <v>750</v>
      </c>
      <c r="T27" s="51">
        <v>1307</v>
      </c>
      <c r="U27" s="51">
        <v>2426</v>
      </c>
      <c r="V27" s="51">
        <v>17251</v>
      </c>
      <c r="W27" s="51">
        <v>1342</v>
      </c>
      <c r="X27" s="51">
        <v>744</v>
      </c>
      <c r="Y27" s="51">
        <v>6335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s="5" customFormat="1" ht="36" customHeight="1" x14ac:dyDescent="0.2">
      <c r="A28" s="161" t="s">
        <v>8</v>
      </c>
      <c r="B28" s="174">
        <v>84291.156000000003</v>
      </c>
      <c r="C28" s="175">
        <f t="shared" si="4"/>
        <v>86352.362999999983</v>
      </c>
      <c r="D28" s="106">
        <v>9903.0360000000001</v>
      </c>
      <c r="E28" s="106">
        <v>266.31</v>
      </c>
      <c r="F28" s="106">
        <v>37541.599999999999</v>
      </c>
      <c r="G28" s="106">
        <v>646.6</v>
      </c>
      <c r="H28" s="106">
        <v>7768.5389999999998</v>
      </c>
      <c r="I28" s="106">
        <v>509.13</v>
      </c>
      <c r="J28" s="106">
        <v>29717.148000000001</v>
      </c>
      <c r="K28" s="1"/>
      <c r="L28" s="164" t="s">
        <v>8</v>
      </c>
      <c r="M28" s="51">
        <v>81160.757999999987</v>
      </c>
      <c r="N28" s="106">
        <f t="shared" si="5"/>
        <v>83393.738000000012</v>
      </c>
      <c r="O28" s="51">
        <v>49703.358</v>
      </c>
      <c r="P28" s="51">
        <v>1151</v>
      </c>
      <c r="Q28" s="51">
        <v>15</v>
      </c>
      <c r="R28" s="51">
        <v>8985</v>
      </c>
      <c r="S28" s="51">
        <v>5176</v>
      </c>
      <c r="T28" s="51">
        <v>2591</v>
      </c>
      <c r="U28" s="51">
        <v>1999.3</v>
      </c>
      <c r="V28" s="51">
        <v>1817</v>
      </c>
      <c r="W28" s="51">
        <v>5397</v>
      </c>
      <c r="X28" s="51">
        <v>301</v>
      </c>
      <c r="Y28" s="51">
        <v>6258.08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s="5" customFormat="1" ht="36" customHeight="1" x14ac:dyDescent="0.2">
      <c r="A29" s="161" t="s">
        <v>9</v>
      </c>
      <c r="B29" s="174">
        <v>15979.377</v>
      </c>
      <c r="C29" s="175">
        <f t="shared" si="4"/>
        <v>15938.047020000002</v>
      </c>
      <c r="D29" s="106">
        <v>10630.751</v>
      </c>
      <c r="E29" s="106">
        <v>806.9</v>
      </c>
      <c r="F29" s="106">
        <v>70.316159999999996</v>
      </c>
      <c r="G29" s="106">
        <v>91.7</v>
      </c>
      <c r="H29" s="106">
        <v>1146.37986</v>
      </c>
      <c r="I29" s="106">
        <v>110</v>
      </c>
      <c r="J29" s="106">
        <v>3082</v>
      </c>
      <c r="K29" s="1"/>
      <c r="L29" s="164" t="s">
        <v>9</v>
      </c>
      <c r="M29" s="51">
        <v>15467</v>
      </c>
      <c r="N29" s="106">
        <f t="shared" si="5"/>
        <v>26776</v>
      </c>
      <c r="O29" s="51">
        <v>10262</v>
      </c>
      <c r="P29" s="51">
        <v>360</v>
      </c>
      <c r="Q29" s="51">
        <v>89</v>
      </c>
      <c r="R29" s="51">
        <v>7274</v>
      </c>
      <c r="S29" s="51">
        <v>6097</v>
      </c>
      <c r="T29" s="51">
        <v>233</v>
      </c>
      <c r="U29" s="51">
        <v>524</v>
      </c>
      <c r="V29" s="51">
        <v>35</v>
      </c>
      <c r="W29" s="51">
        <v>1433</v>
      </c>
      <c r="X29" s="51">
        <v>8</v>
      </c>
      <c r="Y29" s="51">
        <v>461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s="5" customFormat="1" ht="36" customHeight="1" x14ac:dyDescent="0.2">
      <c r="A30" s="161" t="s">
        <v>11</v>
      </c>
      <c r="B30" s="174">
        <v>25710.232</v>
      </c>
      <c r="C30" s="175">
        <f t="shared" si="4"/>
        <v>26083.21</v>
      </c>
      <c r="D30" s="106">
        <v>3967.62</v>
      </c>
      <c r="E30" s="106">
        <v>2530.2199999999998</v>
      </c>
      <c r="F30" s="106">
        <v>79.849999999999994</v>
      </c>
      <c r="G30" s="106">
        <v>131.1</v>
      </c>
      <c r="H30" s="106">
        <v>1458.79</v>
      </c>
      <c r="I30" s="106">
        <v>1457.4</v>
      </c>
      <c r="J30" s="106">
        <v>16458.23</v>
      </c>
      <c r="K30" s="1"/>
      <c r="L30" s="164" t="s">
        <v>11</v>
      </c>
      <c r="M30" s="51">
        <v>25391</v>
      </c>
      <c r="N30" s="106">
        <f t="shared" si="5"/>
        <v>29866</v>
      </c>
      <c r="O30" s="51">
        <v>9784</v>
      </c>
      <c r="P30" s="51">
        <v>1174</v>
      </c>
      <c r="Q30" s="51">
        <v>52</v>
      </c>
      <c r="R30" s="51">
        <v>9386</v>
      </c>
      <c r="S30" s="51">
        <v>575</v>
      </c>
      <c r="T30" s="51">
        <v>472</v>
      </c>
      <c r="U30" s="51">
        <v>863</v>
      </c>
      <c r="V30" s="51">
        <v>0</v>
      </c>
      <c r="W30" s="51">
        <v>2101</v>
      </c>
      <c r="X30" s="51">
        <v>594</v>
      </c>
      <c r="Y30" s="51">
        <v>4865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s="5" customFormat="1" ht="36" customHeight="1" x14ac:dyDescent="0.2">
      <c r="A31" s="161" t="s">
        <v>10</v>
      </c>
      <c r="B31" s="174">
        <v>12911.258</v>
      </c>
      <c r="C31" s="175">
        <f t="shared" si="4"/>
        <v>13068.98</v>
      </c>
      <c r="D31" s="106">
        <v>3623.9</v>
      </c>
      <c r="E31" s="106">
        <v>107</v>
      </c>
      <c r="F31" s="106">
        <v>1015</v>
      </c>
      <c r="G31" s="106">
        <v>48</v>
      </c>
      <c r="H31" s="106">
        <v>6948.72</v>
      </c>
      <c r="I31" s="106">
        <v>179.79</v>
      </c>
      <c r="J31" s="106">
        <v>1146.57</v>
      </c>
      <c r="K31" s="1"/>
      <c r="L31" s="164" t="s">
        <v>10</v>
      </c>
      <c r="M31" s="51">
        <v>14458.8</v>
      </c>
      <c r="N31" s="106">
        <f t="shared" si="5"/>
        <v>14767.800000000001</v>
      </c>
      <c r="O31" s="51">
        <v>492</v>
      </c>
      <c r="P31" s="51">
        <v>809</v>
      </c>
      <c r="Q31" s="51">
        <v>145</v>
      </c>
      <c r="R31" s="51">
        <v>1465.5</v>
      </c>
      <c r="S31" s="51">
        <v>1479.4</v>
      </c>
      <c r="T31" s="51">
        <v>30</v>
      </c>
      <c r="U31" s="51">
        <v>5587</v>
      </c>
      <c r="V31" s="51">
        <v>932</v>
      </c>
      <c r="W31" s="51">
        <v>3654.3</v>
      </c>
      <c r="X31" s="51">
        <v>11</v>
      </c>
      <c r="Y31" s="51">
        <v>162.6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s="5" customFormat="1" ht="36" customHeight="1" x14ac:dyDescent="0.2">
      <c r="A32" s="161" t="s">
        <v>12</v>
      </c>
      <c r="B32" s="174">
        <v>45530.866999999998</v>
      </c>
      <c r="C32" s="175">
        <f t="shared" si="4"/>
        <v>47197.243999999999</v>
      </c>
      <c r="D32" s="106">
        <v>14472.12</v>
      </c>
      <c r="E32" s="106">
        <v>303.89999999999998</v>
      </c>
      <c r="F32" s="106">
        <v>18351.3</v>
      </c>
      <c r="G32" s="106">
        <v>296.89</v>
      </c>
      <c r="H32" s="106">
        <v>2900.85</v>
      </c>
      <c r="I32" s="106">
        <v>2422.58</v>
      </c>
      <c r="J32" s="106">
        <v>8449.6039999999994</v>
      </c>
      <c r="K32" s="1"/>
      <c r="L32" s="164" t="s">
        <v>12</v>
      </c>
      <c r="M32" s="51">
        <v>45942</v>
      </c>
      <c r="N32" s="106">
        <f t="shared" si="5"/>
        <v>45702</v>
      </c>
      <c r="O32" s="51">
        <v>8568</v>
      </c>
      <c r="P32" s="51">
        <v>988</v>
      </c>
      <c r="Q32" s="51">
        <v>440</v>
      </c>
      <c r="R32" s="51">
        <v>5066</v>
      </c>
      <c r="S32" s="51">
        <v>9719</v>
      </c>
      <c r="T32" s="51">
        <v>24</v>
      </c>
      <c r="U32" s="51">
        <v>0</v>
      </c>
      <c r="V32" s="51">
        <v>16335</v>
      </c>
      <c r="W32" s="51">
        <v>1081</v>
      </c>
      <c r="X32" s="51">
        <v>869</v>
      </c>
      <c r="Y32" s="51">
        <v>2612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s="5" customFormat="1" ht="36" customHeight="1" x14ac:dyDescent="0.2">
      <c r="A33" s="161" t="s">
        <v>13</v>
      </c>
      <c r="B33" s="174">
        <v>68640.633000000002</v>
      </c>
      <c r="C33" s="175">
        <f t="shared" si="4"/>
        <v>69912.572</v>
      </c>
      <c r="D33" s="106">
        <v>3228.55</v>
      </c>
      <c r="E33" s="106">
        <v>1229.52</v>
      </c>
      <c r="F33" s="106">
        <v>3573.7</v>
      </c>
      <c r="G33" s="106">
        <v>295.76</v>
      </c>
      <c r="H33" s="106">
        <v>1371.232</v>
      </c>
      <c r="I33" s="106">
        <v>5361.23</v>
      </c>
      <c r="J33" s="106">
        <v>54852.58</v>
      </c>
      <c r="K33" s="1"/>
      <c r="L33" s="164" t="s">
        <v>13</v>
      </c>
      <c r="M33" s="51">
        <v>71388.710999999996</v>
      </c>
      <c r="N33" s="106">
        <f t="shared" si="5"/>
        <v>69229.561000000002</v>
      </c>
      <c r="O33" s="51">
        <v>26500.061000000002</v>
      </c>
      <c r="P33" s="51">
        <v>294</v>
      </c>
      <c r="Q33" s="51">
        <v>350</v>
      </c>
      <c r="R33" s="51">
        <v>19813</v>
      </c>
      <c r="S33" s="51">
        <v>1166.8499999999999</v>
      </c>
      <c r="T33" s="51">
        <v>2401.65</v>
      </c>
      <c r="U33" s="51">
        <v>1384</v>
      </c>
      <c r="V33" s="51">
        <v>100</v>
      </c>
      <c r="W33" s="51">
        <v>1194</v>
      </c>
      <c r="X33" s="51">
        <v>2247</v>
      </c>
      <c r="Y33" s="51">
        <v>13779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s="5" customFormat="1" ht="36" customHeight="1" x14ac:dyDescent="0.2">
      <c r="A34" s="161" t="s">
        <v>14</v>
      </c>
      <c r="B34" s="174">
        <v>14799.885</v>
      </c>
      <c r="C34" s="175">
        <f t="shared" si="4"/>
        <v>14879.871999999999</v>
      </c>
      <c r="D34" s="106">
        <v>3906.6669999999999</v>
      </c>
      <c r="E34" s="106">
        <v>0</v>
      </c>
      <c r="F34" s="106">
        <v>3222.18</v>
      </c>
      <c r="G34" s="106">
        <v>213.12</v>
      </c>
      <c r="H34" s="106">
        <v>1350.7</v>
      </c>
      <c r="I34" s="106">
        <v>645.05999999999995</v>
      </c>
      <c r="J34" s="106">
        <v>5542.1450000000004</v>
      </c>
      <c r="K34" s="1"/>
      <c r="L34" s="164" t="s">
        <v>14</v>
      </c>
      <c r="M34" s="51">
        <v>14874.9</v>
      </c>
      <c r="N34" s="106">
        <f t="shared" si="5"/>
        <v>15665.9</v>
      </c>
      <c r="O34" s="51">
        <v>2574</v>
      </c>
      <c r="P34" s="51">
        <v>166</v>
      </c>
      <c r="Q34" s="51">
        <v>526</v>
      </c>
      <c r="R34" s="51">
        <v>3457</v>
      </c>
      <c r="S34" s="51">
        <v>2469</v>
      </c>
      <c r="T34" s="51">
        <v>96</v>
      </c>
      <c r="U34" s="51">
        <v>0</v>
      </c>
      <c r="V34" s="51">
        <v>4452</v>
      </c>
      <c r="W34" s="51">
        <v>709</v>
      </c>
      <c r="X34" s="51">
        <v>181</v>
      </c>
      <c r="Y34" s="51">
        <v>1035.9000000000001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2" s="5" customFormat="1" ht="36" customHeight="1" x14ac:dyDescent="0.2">
      <c r="A35" s="163" t="s">
        <v>15</v>
      </c>
      <c r="B35" s="174">
        <v>19819.534</v>
      </c>
      <c r="C35" s="175">
        <f t="shared" si="4"/>
        <v>21431.191999999999</v>
      </c>
      <c r="D35" s="106">
        <v>8305.1389999999992</v>
      </c>
      <c r="E35" s="106">
        <v>5.5</v>
      </c>
      <c r="F35" s="106">
        <v>801.91300000000001</v>
      </c>
      <c r="G35" s="106">
        <v>363.1</v>
      </c>
      <c r="H35" s="106">
        <v>2155.518</v>
      </c>
      <c r="I35" s="106">
        <v>549.9</v>
      </c>
      <c r="J35" s="106">
        <v>9250.1219999999994</v>
      </c>
      <c r="K35" s="1"/>
      <c r="L35" s="166" t="s">
        <v>15</v>
      </c>
      <c r="M35" s="51">
        <v>23206.320000000003</v>
      </c>
      <c r="N35" s="106">
        <f t="shared" si="5"/>
        <v>23351.32</v>
      </c>
      <c r="O35" s="51">
        <v>8410</v>
      </c>
      <c r="P35" s="51">
        <v>386</v>
      </c>
      <c r="Q35" s="51">
        <v>28</v>
      </c>
      <c r="R35" s="51">
        <v>6123.02</v>
      </c>
      <c r="S35" s="51">
        <v>4444.87</v>
      </c>
      <c r="T35" s="51">
        <v>238</v>
      </c>
      <c r="U35" s="51">
        <v>0</v>
      </c>
      <c r="V35" s="51">
        <v>172</v>
      </c>
      <c r="W35" s="51">
        <v>1700.43</v>
      </c>
      <c r="X35" s="51">
        <v>142</v>
      </c>
      <c r="Y35" s="51">
        <v>1707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s="5" customFormat="1" ht="36" customHeight="1" x14ac:dyDescent="0.2">
      <c r="A36" s="163" t="s">
        <v>70</v>
      </c>
      <c r="B36" s="174">
        <v>76433.599000000002</v>
      </c>
      <c r="C36" s="175">
        <f t="shared" si="4"/>
        <v>77351.199999999997</v>
      </c>
      <c r="D36" s="106">
        <v>20715.88</v>
      </c>
      <c r="E36" s="106">
        <v>1357</v>
      </c>
      <c r="F36" s="106">
        <v>0</v>
      </c>
      <c r="G36" s="106">
        <v>629.04</v>
      </c>
      <c r="H36" s="106">
        <v>4128.7700000000004</v>
      </c>
      <c r="I36" s="106">
        <v>3986.88</v>
      </c>
      <c r="J36" s="106">
        <v>46533.63</v>
      </c>
      <c r="K36" s="1"/>
      <c r="L36" s="166" t="s">
        <v>70</v>
      </c>
      <c r="M36" s="51">
        <v>77009.532999999996</v>
      </c>
      <c r="N36" s="106">
        <f t="shared" si="5"/>
        <v>82150</v>
      </c>
      <c r="O36" s="51">
        <v>32112</v>
      </c>
      <c r="P36" s="51">
        <v>660</v>
      </c>
      <c r="Q36" s="51">
        <v>293</v>
      </c>
      <c r="R36" s="51">
        <v>16631</v>
      </c>
      <c r="S36" s="51">
        <v>11978</v>
      </c>
      <c r="T36" s="51">
        <v>2882</v>
      </c>
      <c r="U36" s="51">
        <v>30</v>
      </c>
      <c r="V36" s="51">
        <v>15</v>
      </c>
      <c r="W36" s="51">
        <v>9595</v>
      </c>
      <c r="X36" s="51">
        <v>1686</v>
      </c>
      <c r="Y36" s="51">
        <v>6268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spans="1:62" s="5" customFormat="1" ht="36" customHeight="1" x14ac:dyDescent="0.2">
      <c r="A37" s="163" t="s">
        <v>16</v>
      </c>
      <c r="B37" s="174">
        <v>29006.297999999999</v>
      </c>
      <c r="C37" s="175">
        <f t="shared" si="4"/>
        <v>29302.895999999997</v>
      </c>
      <c r="D37" s="106">
        <v>11128.593000000001</v>
      </c>
      <c r="E37" s="106">
        <v>2448.25</v>
      </c>
      <c r="F37" s="106">
        <v>5354.6</v>
      </c>
      <c r="G37" s="106">
        <v>2238.56</v>
      </c>
      <c r="H37" s="106">
        <v>1519.3530000000001</v>
      </c>
      <c r="I37" s="106">
        <v>3157.99</v>
      </c>
      <c r="J37" s="106">
        <v>3455.55</v>
      </c>
      <c r="K37" s="1"/>
      <c r="L37" s="166" t="s">
        <v>16</v>
      </c>
      <c r="M37" s="51">
        <v>27630.240000000002</v>
      </c>
      <c r="N37" s="106">
        <f t="shared" si="5"/>
        <v>28727.8</v>
      </c>
      <c r="O37" s="51">
        <v>2448</v>
      </c>
      <c r="P37" s="51">
        <v>205</v>
      </c>
      <c r="Q37" s="51">
        <v>1165</v>
      </c>
      <c r="R37" s="51">
        <v>11676</v>
      </c>
      <c r="S37" s="51">
        <v>3302</v>
      </c>
      <c r="T37" s="51">
        <v>0</v>
      </c>
      <c r="U37" s="51">
        <v>24</v>
      </c>
      <c r="V37" s="51">
        <v>4801</v>
      </c>
      <c r="W37" s="51">
        <v>1208.8000000000002</v>
      </c>
      <c r="X37" s="51">
        <v>425</v>
      </c>
      <c r="Y37" s="51">
        <v>3473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</row>
    <row r="38" spans="1:62" s="5" customFormat="1" ht="36" customHeight="1" x14ac:dyDescent="0.2">
      <c r="A38" s="130" t="s">
        <v>26</v>
      </c>
      <c r="B38" s="131">
        <f>SUM(B22:B37)</f>
        <v>602523.32279999997</v>
      </c>
      <c r="C38" s="133">
        <f t="shared" si="4"/>
        <v>621168.11982000002</v>
      </c>
      <c r="D38" s="131">
        <f t="shared" ref="D38:J38" si="6">SUM(D22:D37)</f>
        <v>144661.29399999999</v>
      </c>
      <c r="E38" s="131">
        <f t="shared" si="6"/>
        <v>17373.494999999999</v>
      </c>
      <c r="F38" s="131">
        <f t="shared" si="6"/>
        <v>115103.11916</v>
      </c>
      <c r="G38" s="131">
        <f t="shared" si="6"/>
        <v>13002.150000000003</v>
      </c>
      <c r="H38" s="131">
        <f t="shared" si="6"/>
        <v>42972.420859999998</v>
      </c>
      <c r="I38" s="131">
        <f t="shared" si="6"/>
        <v>31530.694000000003</v>
      </c>
      <c r="J38" s="131">
        <f t="shared" si="6"/>
        <v>256524.94679999998</v>
      </c>
      <c r="K38" s="1"/>
      <c r="L38" s="130" t="s">
        <v>26</v>
      </c>
      <c r="M38" s="131">
        <f>SUM(M22:M37)</f>
        <v>652691.46199999982</v>
      </c>
      <c r="N38" s="131">
        <f>SUM(N22:N37)</f>
        <v>687280.07900000003</v>
      </c>
      <c r="O38" s="131">
        <f t="shared" ref="O38:Y38" si="7">SUM(O22:O37)</f>
        <v>185535.95900000003</v>
      </c>
      <c r="P38" s="131">
        <f t="shared" si="7"/>
        <v>19452</v>
      </c>
      <c r="Q38" s="131">
        <f t="shared" si="7"/>
        <v>8209</v>
      </c>
      <c r="R38" s="131">
        <f t="shared" si="7"/>
        <v>118772.74</v>
      </c>
      <c r="S38" s="131">
        <f t="shared" si="7"/>
        <v>81473.119999999995</v>
      </c>
      <c r="T38" s="131">
        <f t="shared" si="7"/>
        <v>19355.75</v>
      </c>
      <c r="U38" s="131">
        <f t="shared" si="7"/>
        <v>13766.3</v>
      </c>
      <c r="V38" s="131">
        <f t="shared" si="7"/>
        <v>102004</v>
      </c>
      <c r="W38" s="131">
        <f t="shared" si="7"/>
        <v>40773.53</v>
      </c>
      <c r="X38" s="131">
        <f t="shared" si="7"/>
        <v>8502.2000000000007</v>
      </c>
      <c r="Y38" s="131">
        <f t="shared" si="7"/>
        <v>89435.48</v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</row>
    <row r="39" spans="1:62" s="1" customFormat="1" ht="22.5" customHeight="1" x14ac:dyDescent="0.2">
      <c r="A39" s="12"/>
      <c r="B39" s="15"/>
      <c r="C39" s="15"/>
      <c r="D39" s="15"/>
      <c r="E39" s="15"/>
      <c r="F39" s="15"/>
      <c r="G39" s="15"/>
      <c r="H39" s="15"/>
      <c r="I39" s="15"/>
      <c r="J39" s="15"/>
    </row>
    <row r="40" spans="1:62" s="1" customFormat="1" ht="22.5" customHeight="1" x14ac:dyDescent="0.2">
      <c r="A40" s="21" t="s">
        <v>150</v>
      </c>
      <c r="B40" s="2"/>
      <c r="C40" s="2"/>
      <c r="D40" s="2"/>
      <c r="E40" s="2"/>
      <c r="F40" s="2"/>
      <c r="G40" s="2"/>
      <c r="H40" s="2"/>
      <c r="I40" s="2"/>
      <c r="J40" s="2"/>
      <c r="L40" s="14" t="s">
        <v>151</v>
      </c>
      <c r="M40" s="2"/>
      <c r="N40" s="2"/>
      <c r="O40" s="2"/>
      <c r="P40" s="2"/>
      <c r="Q40" s="2"/>
      <c r="R40" s="2"/>
      <c r="S40" s="2"/>
      <c r="T40" s="2"/>
      <c r="U40" s="2"/>
    </row>
    <row r="41" spans="1:62" s="4" customFormat="1" ht="30.75" customHeight="1" x14ac:dyDescent="0.2">
      <c r="A41" s="215" t="s">
        <v>49</v>
      </c>
      <c r="B41" s="215"/>
      <c r="C41" s="215"/>
      <c r="D41" s="215"/>
      <c r="E41" s="215"/>
      <c r="F41" s="215"/>
      <c r="G41" s="215"/>
      <c r="H41" s="215"/>
      <c r="I41" s="215"/>
      <c r="J41" s="215"/>
      <c r="K41" s="3"/>
      <c r="L41" s="215" t="s">
        <v>49</v>
      </c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s="5" customFormat="1" ht="24" customHeight="1" x14ac:dyDescent="0.2">
      <c r="A42" s="201" t="s">
        <v>71</v>
      </c>
      <c r="B42" s="219" t="s">
        <v>109</v>
      </c>
      <c r="C42" s="219" t="s">
        <v>108</v>
      </c>
      <c r="D42" s="216" t="s">
        <v>110</v>
      </c>
      <c r="E42" s="217"/>
      <c r="F42" s="217"/>
      <c r="G42" s="217"/>
      <c r="H42" s="217"/>
      <c r="I42" s="217"/>
      <c r="J42" s="218"/>
      <c r="K42" s="1"/>
      <c r="L42" s="201" t="s">
        <v>71</v>
      </c>
      <c r="M42" s="201" t="s">
        <v>109</v>
      </c>
      <c r="N42" s="201" t="s">
        <v>108</v>
      </c>
      <c r="O42" s="216" t="s">
        <v>110</v>
      </c>
      <c r="P42" s="217"/>
      <c r="Q42" s="217"/>
      <c r="R42" s="217"/>
      <c r="S42" s="217"/>
      <c r="T42" s="217"/>
      <c r="U42" s="217"/>
      <c r="V42" s="217"/>
      <c r="W42" s="217"/>
      <c r="X42" s="217"/>
      <c r="Y42" s="218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spans="1:62" s="5" customFormat="1" ht="90.75" customHeight="1" x14ac:dyDescent="0.2">
      <c r="A43" s="201"/>
      <c r="B43" s="220"/>
      <c r="C43" s="220"/>
      <c r="D43" s="190" t="s">
        <v>155</v>
      </c>
      <c r="E43" s="190" t="s">
        <v>156</v>
      </c>
      <c r="F43" s="192" t="s">
        <v>166</v>
      </c>
      <c r="G43" s="190" t="s">
        <v>157</v>
      </c>
      <c r="H43" s="190" t="s">
        <v>158</v>
      </c>
      <c r="I43" s="190" t="s">
        <v>159</v>
      </c>
      <c r="J43" s="190" t="s">
        <v>129</v>
      </c>
      <c r="K43" s="1"/>
      <c r="L43" s="201"/>
      <c r="M43" s="201"/>
      <c r="N43" s="201"/>
      <c r="O43" s="191" t="s">
        <v>160</v>
      </c>
      <c r="P43" s="191" t="s">
        <v>161</v>
      </c>
      <c r="Q43" s="191" t="s">
        <v>162</v>
      </c>
      <c r="R43" s="191" t="s">
        <v>163</v>
      </c>
      <c r="S43" s="191" t="s">
        <v>164</v>
      </c>
      <c r="T43" s="193" t="s">
        <v>167</v>
      </c>
      <c r="U43" s="191" t="s">
        <v>165</v>
      </c>
      <c r="V43" s="191" t="s">
        <v>166</v>
      </c>
      <c r="W43" s="176" t="s">
        <v>127</v>
      </c>
      <c r="X43" s="176" t="s">
        <v>128</v>
      </c>
      <c r="Y43" s="176" t="s">
        <v>129</v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</row>
    <row r="44" spans="1:62" s="5" customFormat="1" ht="23.25" customHeight="1" x14ac:dyDescent="0.2">
      <c r="A44" s="201"/>
      <c r="B44" s="216" t="s">
        <v>47</v>
      </c>
      <c r="C44" s="217"/>
      <c r="D44" s="217"/>
      <c r="E44" s="217"/>
      <c r="F44" s="217"/>
      <c r="G44" s="217"/>
      <c r="H44" s="217"/>
      <c r="I44" s="217"/>
      <c r="J44" s="218"/>
      <c r="K44" s="1"/>
      <c r="L44" s="201"/>
      <c r="M44" s="216" t="s">
        <v>47</v>
      </c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spans="1:62" s="46" customFormat="1" ht="12.75" customHeight="1" x14ac:dyDescent="0.2">
      <c r="A45" s="171">
        <v>1</v>
      </c>
      <c r="B45" s="171">
        <v>2</v>
      </c>
      <c r="C45" s="171">
        <v>3</v>
      </c>
      <c r="D45" s="171">
        <v>4</v>
      </c>
      <c r="E45" s="171">
        <v>5</v>
      </c>
      <c r="F45" s="171">
        <v>6</v>
      </c>
      <c r="G45" s="171">
        <v>7</v>
      </c>
      <c r="H45" s="171">
        <v>8</v>
      </c>
      <c r="I45" s="171">
        <v>9</v>
      </c>
      <c r="J45" s="171">
        <v>10</v>
      </c>
      <c r="K45" s="45"/>
      <c r="L45" s="171">
        <v>1</v>
      </c>
      <c r="M45" s="171">
        <v>2</v>
      </c>
      <c r="N45" s="171">
        <v>3</v>
      </c>
      <c r="O45" s="171">
        <v>4</v>
      </c>
      <c r="P45" s="171">
        <v>5</v>
      </c>
      <c r="Q45" s="171">
        <v>6</v>
      </c>
      <c r="R45" s="171">
        <v>7</v>
      </c>
      <c r="S45" s="171">
        <v>8</v>
      </c>
      <c r="T45" s="171">
        <v>9</v>
      </c>
      <c r="U45" s="171">
        <v>10</v>
      </c>
      <c r="V45" s="177">
        <v>11</v>
      </c>
      <c r="W45" s="177">
        <v>12</v>
      </c>
      <c r="X45" s="177">
        <v>13</v>
      </c>
      <c r="Y45" s="177">
        <v>14</v>
      </c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</row>
    <row r="46" spans="1:62" s="5" customFormat="1" ht="36" customHeight="1" x14ac:dyDescent="0.2">
      <c r="A46" s="49" t="s">
        <v>0</v>
      </c>
      <c r="B46" s="174">
        <v>243894.66099999999</v>
      </c>
      <c r="C46" s="175">
        <f>SUM(D46+E46+F46+G46+H46+I46+J46)</f>
        <v>258737.78902000003</v>
      </c>
      <c r="D46" s="174">
        <v>76293.524000000005</v>
      </c>
      <c r="E46" s="174">
        <v>7684.5050000000001</v>
      </c>
      <c r="F46" s="174">
        <v>32489.416160000001</v>
      </c>
      <c r="G46" s="174">
        <v>7742.25</v>
      </c>
      <c r="H46" s="174">
        <v>11784.155860000001</v>
      </c>
      <c r="I46" s="174">
        <v>14834.13</v>
      </c>
      <c r="J46" s="174">
        <v>107909.808</v>
      </c>
      <c r="K46" s="1"/>
      <c r="L46" s="49" t="s">
        <v>0</v>
      </c>
      <c r="M46" s="51">
        <v>388578.76900000003</v>
      </c>
      <c r="N46" s="174">
        <f>SUM(O46:Y46)</f>
        <v>399582.5089999999</v>
      </c>
      <c r="O46" s="51">
        <v>121962.95899999999</v>
      </c>
      <c r="P46" s="51">
        <v>12300</v>
      </c>
      <c r="Q46" s="51">
        <v>1953</v>
      </c>
      <c r="R46" s="51">
        <v>51331.72</v>
      </c>
      <c r="S46" s="51">
        <v>39574.120000000003</v>
      </c>
      <c r="T46" s="51">
        <v>6764</v>
      </c>
      <c r="U46" s="51">
        <v>10406.299999999999</v>
      </c>
      <c r="V46" s="51">
        <v>82935</v>
      </c>
      <c r="W46" s="51">
        <v>23706.73</v>
      </c>
      <c r="X46" s="51">
        <v>3444.2</v>
      </c>
      <c r="Y46" s="51">
        <v>45204.480000000003</v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</row>
    <row r="47" spans="1:62" s="5" customFormat="1" ht="36" customHeight="1" x14ac:dyDescent="0.2">
      <c r="A47" s="41" t="s">
        <v>1</v>
      </c>
      <c r="B47" s="174">
        <v>349974.03779999999</v>
      </c>
      <c r="C47" s="175">
        <f>SUM(D47+E47+F47+G47+H47+I47+J47)</f>
        <v>353775.50679999997</v>
      </c>
      <c r="D47" s="106">
        <v>66841.361000000004</v>
      </c>
      <c r="E47" s="106">
        <v>9565.2900000000009</v>
      </c>
      <c r="F47" s="106">
        <v>81811.789999999994</v>
      </c>
      <c r="G47" s="106">
        <v>5221.3999999999996</v>
      </c>
      <c r="H47" s="106">
        <v>30348.685000000001</v>
      </c>
      <c r="I47" s="106">
        <v>16146.664000000001</v>
      </c>
      <c r="J47" s="106">
        <v>143840.3168</v>
      </c>
      <c r="K47" s="1"/>
      <c r="L47" s="167" t="s">
        <v>1</v>
      </c>
      <c r="M47" s="51">
        <v>255114.67300000004</v>
      </c>
      <c r="N47" s="174">
        <f t="shared" ref="N47:N48" si="8">SUM(O47:Y47)</f>
        <v>278459.55</v>
      </c>
      <c r="O47" s="51">
        <v>60016</v>
      </c>
      <c r="P47" s="51">
        <v>7016</v>
      </c>
      <c r="Q47" s="51">
        <v>6229</v>
      </c>
      <c r="R47" s="51">
        <v>65844</v>
      </c>
      <c r="S47" s="51">
        <v>40759</v>
      </c>
      <c r="T47" s="51">
        <v>12571.75</v>
      </c>
      <c r="U47" s="51">
        <v>1974</v>
      </c>
      <c r="V47" s="51">
        <v>18897</v>
      </c>
      <c r="W47" s="51">
        <v>16674.800000000003</v>
      </c>
      <c r="X47" s="51">
        <v>5008</v>
      </c>
      <c r="Y47" s="51">
        <v>43470</v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</row>
    <row r="48" spans="1:62" s="5" customFormat="1" ht="36" customHeight="1" x14ac:dyDescent="0.2">
      <c r="A48" s="41" t="s">
        <v>69</v>
      </c>
      <c r="B48" s="174">
        <v>8654.6239999999998</v>
      </c>
      <c r="C48" s="175">
        <f>SUM(D48+E48+F48+G48+H48+I48+J48)</f>
        <v>8654.8240000000005</v>
      </c>
      <c r="D48" s="106">
        <v>1526.4090000000001</v>
      </c>
      <c r="E48" s="106">
        <v>123.7</v>
      </c>
      <c r="F48" s="106">
        <v>801.91300000000001</v>
      </c>
      <c r="G48" s="106">
        <v>38.5</v>
      </c>
      <c r="H48" s="106">
        <v>839.58</v>
      </c>
      <c r="I48" s="106">
        <v>549.9</v>
      </c>
      <c r="J48" s="106">
        <v>4774.8220000000001</v>
      </c>
      <c r="K48" s="1"/>
      <c r="L48" s="167" t="s">
        <v>69</v>
      </c>
      <c r="M48" s="51">
        <v>8998.02</v>
      </c>
      <c r="N48" s="174">
        <f t="shared" si="8"/>
        <v>9238.02</v>
      </c>
      <c r="O48" s="51">
        <v>3557</v>
      </c>
      <c r="P48" s="51">
        <v>136</v>
      </c>
      <c r="Q48" s="51">
        <v>27</v>
      </c>
      <c r="R48" s="51">
        <v>1597.02</v>
      </c>
      <c r="S48" s="51">
        <v>1140</v>
      </c>
      <c r="T48" s="51">
        <v>20</v>
      </c>
      <c r="U48" s="51">
        <v>1386</v>
      </c>
      <c r="V48" s="51">
        <v>172</v>
      </c>
      <c r="W48" s="51">
        <v>392</v>
      </c>
      <c r="X48" s="51">
        <v>50</v>
      </c>
      <c r="Y48" s="51">
        <v>761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</row>
    <row r="49" spans="1:62" s="5" customFormat="1" ht="36" customHeight="1" x14ac:dyDescent="0.2">
      <c r="A49" s="130" t="s">
        <v>26</v>
      </c>
      <c r="B49" s="131">
        <f>SUM(B46:B48)</f>
        <v>602523.32279999997</v>
      </c>
      <c r="C49" s="133">
        <f>SUM(D49+E49+F49+G49+H49+I49+J49)</f>
        <v>621168.11982000002</v>
      </c>
      <c r="D49" s="131">
        <f t="shared" ref="D49:J49" si="9">SUM(D46:D48)</f>
        <v>144661.29400000002</v>
      </c>
      <c r="E49" s="131">
        <f t="shared" si="9"/>
        <v>17373.495000000003</v>
      </c>
      <c r="F49" s="131">
        <f t="shared" si="9"/>
        <v>115103.11916</v>
      </c>
      <c r="G49" s="131">
        <f t="shared" si="9"/>
        <v>13002.15</v>
      </c>
      <c r="H49" s="131">
        <f t="shared" si="9"/>
        <v>42972.420860000006</v>
      </c>
      <c r="I49" s="131">
        <f t="shared" si="9"/>
        <v>31530.694000000003</v>
      </c>
      <c r="J49" s="131">
        <f t="shared" si="9"/>
        <v>256524.94679999998</v>
      </c>
      <c r="K49" s="1"/>
      <c r="L49" s="130" t="s">
        <v>26</v>
      </c>
      <c r="M49" s="131">
        <f>SUM(M46:M48)</f>
        <v>652691.46200000006</v>
      </c>
      <c r="N49" s="131">
        <f t="shared" ref="N49:Y49" si="10">SUM(N46:N48)</f>
        <v>687280.07899999991</v>
      </c>
      <c r="O49" s="131">
        <f t="shared" si="10"/>
        <v>185535.95899999997</v>
      </c>
      <c r="P49" s="131">
        <f t="shared" si="10"/>
        <v>19452</v>
      </c>
      <c r="Q49" s="131">
        <f t="shared" si="10"/>
        <v>8209</v>
      </c>
      <c r="R49" s="131">
        <f t="shared" si="10"/>
        <v>118772.74</v>
      </c>
      <c r="S49" s="131">
        <f t="shared" si="10"/>
        <v>81473.119999999995</v>
      </c>
      <c r="T49" s="131">
        <f t="shared" si="10"/>
        <v>19355.75</v>
      </c>
      <c r="U49" s="131">
        <f t="shared" si="10"/>
        <v>13766.3</v>
      </c>
      <c r="V49" s="131">
        <f t="shared" si="10"/>
        <v>102004</v>
      </c>
      <c r="W49" s="131">
        <f t="shared" si="10"/>
        <v>40773.53</v>
      </c>
      <c r="X49" s="131">
        <f t="shared" si="10"/>
        <v>8502.2000000000007</v>
      </c>
      <c r="Y49" s="131">
        <f t="shared" si="10"/>
        <v>89435.48000000001</v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</row>
    <row r="50" spans="1:62" s="1" customFormat="1" ht="22.5" customHeight="1" x14ac:dyDescent="0.2">
      <c r="A50" s="10"/>
      <c r="B50" s="16"/>
      <c r="C50" s="16"/>
      <c r="D50" s="16"/>
      <c r="E50" s="16"/>
      <c r="F50" s="16"/>
      <c r="G50" s="16"/>
      <c r="H50" s="16"/>
      <c r="I50" s="16"/>
      <c r="J50" s="16"/>
    </row>
    <row r="51" spans="1:62" s="1" customFormat="1" ht="22.5" customHeight="1" x14ac:dyDescent="0.2">
      <c r="A51" s="21" t="s">
        <v>152</v>
      </c>
      <c r="B51" s="2"/>
      <c r="C51" s="2"/>
      <c r="D51" s="2"/>
      <c r="E51" s="2"/>
      <c r="F51" s="2"/>
      <c r="G51" s="2"/>
      <c r="H51" s="2"/>
      <c r="I51" s="2"/>
      <c r="J51" s="2"/>
      <c r="L51" s="14" t="s">
        <v>153</v>
      </c>
      <c r="M51" s="2"/>
      <c r="N51" s="2"/>
      <c r="O51" s="2"/>
      <c r="P51" s="2"/>
      <c r="Q51" s="2"/>
      <c r="R51" s="2"/>
      <c r="S51" s="2"/>
      <c r="T51" s="2"/>
      <c r="U51" s="2"/>
    </row>
    <row r="52" spans="1:62" s="4" customFormat="1" ht="30.75" customHeight="1" x14ac:dyDescent="0.2">
      <c r="A52" s="215" t="s">
        <v>50</v>
      </c>
      <c r="B52" s="215"/>
      <c r="C52" s="215"/>
      <c r="D52" s="215"/>
      <c r="E52" s="215"/>
      <c r="F52" s="215"/>
      <c r="G52" s="215"/>
      <c r="H52" s="215"/>
      <c r="I52" s="215"/>
      <c r="J52" s="215"/>
      <c r="K52" s="3"/>
      <c r="L52" s="215" t="s">
        <v>50</v>
      </c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s="5" customFormat="1" ht="24" customHeight="1" x14ac:dyDescent="0.2">
      <c r="A53" s="201" t="s">
        <v>73</v>
      </c>
      <c r="B53" s="219" t="s">
        <v>109</v>
      </c>
      <c r="C53" s="219" t="s">
        <v>108</v>
      </c>
      <c r="D53" s="216" t="s">
        <v>110</v>
      </c>
      <c r="E53" s="217"/>
      <c r="F53" s="217"/>
      <c r="G53" s="217"/>
      <c r="H53" s="217"/>
      <c r="I53" s="217"/>
      <c r="J53" s="218"/>
      <c r="K53" s="1"/>
      <c r="L53" s="201" t="s">
        <v>73</v>
      </c>
      <c r="M53" s="201" t="s">
        <v>109</v>
      </c>
      <c r="N53" s="201" t="s">
        <v>108</v>
      </c>
      <c r="O53" s="216" t="s">
        <v>110</v>
      </c>
      <c r="P53" s="217"/>
      <c r="Q53" s="217"/>
      <c r="R53" s="217"/>
      <c r="S53" s="217"/>
      <c r="T53" s="217"/>
      <c r="U53" s="217"/>
      <c r="V53" s="217"/>
      <c r="W53" s="217"/>
      <c r="X53" s="217"/>
      <c r="Y53" s="218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1:62" s="5" customFormat="1" ht="90.75" customHeight="1" x14ac:dyDescent="0.2">
      <c r="A54" s="201"/>
      <c r="B54" s="220"/>
      <c r="C54" s="220"/>
      <c r="D54" s="190" t="s">
        <v>155</v>
      </c>
      <c r="E54" s="190" t="s">
        <v>156</v>
      </c>
      <c r="F54" s="192" t="s">
        <v>166</v>
      </c>
      <c r="G54" s="190" t="s">
        <v>157</v>
      </c>
      <c r="H54" s="190" t="s">
        <v>158</v>
      </c>
      <c r="I54" s="190" t="s">
        <v>159</v>
      </c>
      <c r="J54" s="190" t="s">
        <v>129</v>
      </c>
      <c r="K54" s="1"/>
      <c r="L54" s="201"/>
      <c r="M54" s="201"/>
      <c r="N54" s="201"/>
      <c r="O54" s="191" t="s">
        <v>160</v>
      </c>
      <c r="P54" s="191" t="s">
        <v>161</v>
      </c>
      <c r="Q54" s="191" t="s">
        <v>162</v>
      </c>
      <c r="R54" s="191" t="s">
        <v>163</v>
      </c>
      <c r="S54" s="191" t="s">
        <v>164</v>
      </c>
      <c r="T54" s="193" t="s">
        <v>167</v>
      </c>
      <c r="U54" s="191" t="s">
        <v>165</v>
      </c>
      <c r="V54" s="191" t="s">
        <v>166</v>
      </c>
      <c r="W54" s="176" t="s">
        <v>127</v>
      </c>
      <c r="X54" s="176" t="s">
        <v>128</v>
      </c>
      <c r="Y54" s="176" t="s">
        <v>129</v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</row>
    <row r="55" spans="1:62" s="5" customFormat="1" ht="23.25" customHeight="1" x14ac:dyDescent="0.2">
      <c r="A55" s="201"/>
      <c r="B55" s="216" t="s">
        <v>47</v>
      </c>
      <c r="C55" s="217"/>
      <c r="D55" s="217"/>
      <c r="E55" s="217"/>
      <c r="F55" s="217"/>
      <c r="G55" s="217"/>
      <c r="H55" s="217"/>
      <c r="I55" s="217"/>
      <c r="J55" s="218"/>
      <c r="K55" s="1"/>
      <c r="L55" s="201"/>
      <c r="M55" s="216" t="s">
        <v>47</v>
      </c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8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spans="1:62" s="50" customFormat="1" ht="12.75" customHeight="1" x14ac:dyDescent="0.2">
      <c r="A56" s="171">
        <v>1</v>
      </c>
      <c r="B56" s="171">
        <v>2</v>
      </c>
      <c r="C56" s="171">
        <v>3</v>
      </c>
      <c r="D56" s="171">
        <v>4</v>
      </c>
      <c r="E56" s="171">
        <v>5</v>
      </c>
      <c r="F56" s="171">
        <v>6</v>
      </c>
      <c r="G56" s="171">
        <v>7</v>
      </c>
      <c r="H56" s="171">
        <v>8</v>
      </c>
      <c r="I56" s="171">
        <v>9</v>
      </c>
      <c r="J56" s="171">
        <v>10</v>
      </c>
      <c r="K56" s="105"/>
      <c r="L56" s="171">
        <v>1</v>
      </c>
      <c r="M56" s="171">
        <v>2</v>
      </c>
      <c r="N56" s="171">
        <v>3</v>
      </c>
      <c r="O56" s="171">
        <v>4</v>
      </c>
      <c r="P56" s="171">
        <v>5</v>
      </c>
      <c r="Q56" s="171">
        <v>6</v>
      </c>
      <c r="R56" s="171">
        <v>7</v>
      </c>
      <c r="S56" s="171">
        <v>8</v>
      </c>
      <c r="T56" s="171">
        <v>9</v>
      </c>
      <c r="U56" s="171">
        <v>10</v>
      </c>
      <c r="V56" s="177">
        <v>11</v>
      </c>
      <c r="W56" s="177">
        <v>12</v>
      </c>
      <c r="X56" s="177">
        <v>13</v>
      </c>
      <c r="Y56" s="177">
        <v>14</v>
      </c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</row>
    <row r="57" spans="1:62" s="7" customFormat="1" ht="36" customHeight="1" x14ac:dyDescent="0.2">
      <c r="A57" s="163" t="s">
        <v>18</v>
      </c>
      <c r="B57" s="174">
        <v>37416.248</v>
      </c>
      <c r="C57" s="175">
        <f t="shared" ref="C57:C66" si="11">SUM(D57+E57+F57+G57+H57+I57+J57)</f>
        <v>38298.120000000003</v>
      </c>
      <c r="D57" s="174">
        <v>1442.83</v>
      </c>
      <c r="E57" s="174">
        <v>787.07</v>
      </c>
      <c r="F57" s="174">
        <v>179.3</v>
      </c>
      <c r="G57" s="174">
        <v>195.2</v>
      </c>
      <c r="H57" s="174">
        <v>796.33</v>
      </c>
      <c r="I57" s="174">
        <v>3004.4</v>
      </c>
      <c r="J57" s="174">
        <v>31892.99</v>
      </c>
      <c r="K57" s="14"/>
      <c r="L57" s="166" t="s">
        <v>18</v>
      </c>
      <c r="M57" s="51">
        <v>34179.851000000002</v>
      </c>
      <c r="N57" s="174">
        <f>SUM(O57:Y57)</f>
        <v>35154.851000000002</v>
      </c>
      <c r="O57" s="51">
        <v>15836.601000000001</v>
      </c>
      <c r="P57" s="51">
        <v>55</v>
      </c>
      <c r="Q57" s="51">
        <v>320</v>
      </c>
      <c r="R57" s="51">
        <v>11105</v>
      </c>
      <c r="S57" s="51">
        <v>814.85</v>
      </c>
      <c r="T57" s="51">
        <v>1510</v>
      </c>
      <c r="U57" s="51">
        <v>0</v>
      </c>
      <c r="V57" s="51">
        <v>0</v>
      </c>
      <c r="W57" s="51">
        <v>1249.4000000000001</v>
      </c>
      <c r="X57" s="51">
        <v>207</v>
      </c>
      <c r="Y57" s="51">
        <v>4057</v>
      </c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</row>
    <row r="58" spans="1:62" s="7" customFormat="1" ht="36" customHeight="1" x14ac:dyDescent="0.2">
      <c r="A58" s="163" t="s">
        <v>19</v>
      </c>
      <c r="B58" s="174">
        <v>93599.070999999996</v>
      </c>
      <c r="C58" s="175">
        <f t="shared" si="11"/>
        <v>90004.073000000004</v>
      </c>
      <c r="D58" s="106">
        <v>9553.7669999999998</v>
      </c>
      <c r="E58" s="106">
        <v>6711.41</v>
      </c>
      <c r="F58" s="106">
        <v>21992.83</v>
      </c>
      <c r="G58" s="106">
        <v>2153.02</v>
      </c>
      <c r="H58" s="106">
        <v>2704.09</v>
      </c>
      <c r="I58" s="106">
        <v>8347.0499999999993</v>
      </c>
      <c r="J58" s="106">
        <v>38541.906000000003</v>
      </c>
      <c r="K58" s="14"/>
      <c r="L58" s="166" t="s">
        <v>19</v>
      </c>
      <c r="M58" s="51">
        <v>94424.010000000009</v>
      </c>
      <c r="N58" s="174">
        <f t="shared" ref="N58:N65" si="12">SUM(O58:Y58)</f>
        <v>98643.72</v>
      </c>
      <c r="O58" s="51">
        <v>29801.000000000004</v>
      </c>
      <c r="P58" s="51">
        <v>5502</v>
      </c>
      <c r="Q58" s="51">
        <v>825</v>
      </c>
      <c r="R58" s="51">
        <v>16214.72</v>
      </c>
      <c r="S58" s="51">
        <v>3146</v>
      </c>
      <c r="T58" s="51">
        <v>881</v>
      </c>
      <c r="U58" s="51">
        <v>3289</v>
      </c>
      <c r="V58" s="51">
        <v>21275</v>
      </c>
      <c r="W58" s="51">
        <v>3393</v>
      </c>
      <c r="X58" s="51">
        <v>1498</v>
      </c>
      <c r="Y58" s="51">
        <v>12819</v>
      </c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</row>
    <row r="59" spans="1:62" s="4" customFormat="1" ht="36" customHeight="1" x14ac:dyDescent="0.2">
      <c r="A59" s="163" t="s">
        <v>20</v>
      </c>
      <c r="B59" s="174">
        <v>148037.3468</v>
      </c>
      <c r="C59" s="175">
        <f t="shared" si="11"/>
        <v>150703.83679999999</v>
      </c>
      <c r="D59" s="106">
        <v>29319.451000000001</v>
      </c>
      <c r="E59" s="106">
        <v>1745.91</v>
      </c>
      <c r="F59" s="106">
        <v>38630.660000000003</v>
      </c>
      <c r="G59" s="106">
        <v>1781.23</v>
      </c>
      <c r="H59" s="106">
        <v>19018.994999999999</v>
      </c>
      <c r="I59" s="106">
        <v>2416.614</v>
      </c>
      <c r="J59" s="106">
        <v>57790.976799999997</v>
      </c>
      <c r="K59" s="3"/>
      <c r="L59" s="166" t="s">
        <v>20</v>
      </c>
      <c r="M59" s="51">
        <v>140953.008</v>
      </c>
      <c r="N59" s="174">
        <f t="shared" si="12"/>
        <v>145816.038</v>
      </c>
      <c r="O59" s="51">
        <v>59159.358</v>
      </c>
      <c r="P59" s="51">
        <v>5163</v>
      </c>
      <c r="Q59" s="51">
        <v>174</v>
      </c>
      <c r="R59" s="51">
        <v>18509</v>
      </c>
      <c r="S59" s="51">
        <v>18375.400000000001</v>
      </c>
      <c r="T59" s="51">
        <v>3051</v>
      </c>
      <c r="U59" s="51">
        <v>6200.3</v>
      </c>
      <c r="V59" s="51">
        <v>3122</v>
      </c>
      <c r="W59" s="51">
        <v>12113.3</v>
      </c>
      <c r="X59" s="51">
        <v>770.2</v>
      </c>
      <c r="Y59" s="51">
        <v>19178.48</v>
      </c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s="5" customFormat="1" ht="36" customHeight="1" x14ac:dyDescent="0.2">
      <c r="A60" s="163" t="s">
        <v>21</v>
      </c>
      <c r="B60" s="174">
        <v>71630.101999999999</v>
      </c>
      <c r="C60" s="175">
        <f t="shared" si="11"/>
        <v>75646.176999999996</v>
      </c>
      <c r="D60" s="106">
        <v>26525.312999999998</v>
      </c>
      <c r="E60" s="106">
        <v>320.89999999999998</v>
      </c>
      <c r="F60" s="106">
        <v>21009</v>
      </c>
      <c r="G60" s="106">
        <v>1091.95</v>
      </c>
      <c r="H60" s="106">
        <v>7829.27</v>
      </c>
      <c r="I60" s="106">
        <v>2430</v>
      </c>
      <c r="J60" s="106">
        <v>16439.743999999999</v>
      </c>
      <c r="K60" s="1"/>
      <c r="L60" s="166" t="s">
        <v>21</v>
      </c>
      <c r="M60" s="51">
        <v>116971.9</v>
      </c>
      <c r="N60" s="174">
        <f t="shared" si="12"/>
        <v>117917.9</v>
      </c>
      <c r="O60" s="51">
        <v>15129</v>
      </c>
      <c r="P60" s="51">
        <v>1583</v>
      </c>
      <c r="Q60" s="51">
        <v>634</v>
      </c>
      <c r="R60" s="51">
        <v>5503</v>
      </c>
      <c r="S60" s="51">
        <v>17237.87</v>
      </c>
      <c r="T60" s="51">
        <v>1322</v>
      </c>
      <c r="U60" s="51">
        <v>917</v>
      </c>
      <c r="V60" s="51">
        <v>58538</v>
      </c>
      <c r="W60" s="51">
        <v>6951.03</v>
      </c>
      <c r="X60" s="51">
        <v>980</v>
      </c>
      <c r="Y60" s="51">
        <v>9123</v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</row>
    <row r="61" spans="1:62" s="7" customFormat="1" ht="36" customHeight="1" x14ac:dyDescent="0.2">
      <c r="A61" s="163" t="s">
        <v>22</v>
      </c>
      <c r="B61" s="174">
        <v>23514.143</v>
      </c>
      <c r="C61" s="175">
        <f t="shared" si="11"/>
        <v>23971.174019999999</v>
      </c>
      <c r="D61" s="106">
        <v>3396.5149999999999</v>
      </c>
      <c r="E61" s="106">
        <v>107.94</v>
      </c>
      <c r="F61" s="106">
        <v>493.81616000000002</v>
      </c>
      <c r="G61" s="106">
        <v>246.5</v>
      </c>
      <c r="H61" s="106">
        <v>709.29286000000002</v>
      </c>
      <c r="I61" s="106">
        <v>960.2</v>
      </c>
      <c r="J61" s="106">
        <v>18056.91</v>
      </c>
      <c r="K61" s="14"/>
      <c r="L61" s="166" t="s">
        <v>22</v>
      </c>
      <c r="M61" s="51">
        <v>24884.7</v>
      </c>
      <c r="N61" s="174">
        <f t="shared" si="12"/>
        <v>29642.65</v>
      </c>
      <c r="O61" s="51">
        <v>7441</v>
      </c>
      <c r="P61" s="51">
        <v>667</v>
      </c>
      <c r="Q61" s="51">
        <v>0</v>
      </c>
      <c r="R61" s="51">
        <v>10967</v>
      </c>
      <c r="S61" s="51">
        <v>1054</v>
      </c>
      <c r="T61" s="51">
        <v>306.64999999999998</v>
      </c>
      <c r="U61" s="51">
        <v>94</v>
      </c>
      <c r="V61" s="51">
        <v>35</v>
      </c>
      <c r="W61" s="51">
        <v>1288</v>
      </c>
      <c r="X61" s="51">
        <v>216</v>
      </c>
      <c r="Y61" s="51">
        <v>7574</v>
      </c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</row>
    <row r="62" spans="1:62" s="5" customFormat="1" ht="36" customHeight="1" x14ac:dyDescent="0.2">
      <c r="A62" s="162" t="s">
        <v>23</v>
      </c>
      <c r="B62" s="174">
        <v>80239.490999999995</v>
      </c>
      <c r="C62" s="175">
        <f t="shared" si="11"/>
        <v>91523.256000000008</v>
      </c>
      <c r="D62" s="106">
        <v>39043.756000000001</v>
      </c>
      <c r="E62" s="106">
        <v>3883.3150000000001</v>
      </c>
      <c r="F62" s="106">
        <v>10732</v>
      </c>
      <c r="G62" s="106">
        <v>4221.8</v>
      </c>
      <c r="H62" s="106">
        <v>2594.027</v>
      </c>
      <c r="I62" s="106">
        <v>4627.8500000000004</v>
      </c>
      <c r="J62" s="106">
        <v>26420.508000000002</v>
      </c>
      <c r="K62" s="1"/>
      <c r="L62" s="165" t="s">
        <v>23</v>
      </c>
      <c r="M62" s="51">
        <v>86157.632999999987</v>
      </c>
      <c r="N62" s="174">
        <f t="shared" si="12"/>
        <v>108031</v>
      </c>
      <c r="O62" s="51">
        <v>18342</v>
      </c>
      <c r="P62" s="51">
        <v>3770</v>
      </c>
      <c r="Q62" s="51">
        <v>3955</v>
      </c>
      <c r="R62" s="51">
        <v>22174</v>
      </c>
      <c r="S62" s="51">
        <v>20547</v>
      </c>
      <c r="T62" s="51">
        <v>7479</v>
      </c>
      <c r="U62" s="51">
        <v>512</v>
      </c>
      <c r="V62" s="51">
        <v>442</v>
      </c>
      <c r="W62" s="51">
        <v>3290</v>
      </c>
      <c r="X62" s="51">
        <v>1947</v>
      </c>
      <c r="Y62" s="51">
        <v>25573</v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</row>
    <row r="63" spans="1:62" s="3" customFormat="1" ht="36" customHeight="1" x14ac:dyDescent="0.2">
      <c r="A63" s="162" t="s">
        <v>24</v>
      </c>
      <c r="B63" s="174">
        <v>110078.40300000001</v>
      </c>
      <c r="C63" s="175">
        <f t="shared" si="11"/>
        <v>113368.09</v>
      </c>
      <c r="D63" s="106">
        <v>23434.85</v>
      </c>
      <c r="E63" s="106">
        <v>1245</v>
      </c>
      <c r="F63" s="106">
        <v>15789</v>
      </c>
      <c r="G63" s="106">
        <v>1217.95</v>
      </c>
      <c r="H63" s="106">
        <v>6930.89</v>
      </c>
      <c r="I63" s="106">
        <v>6110.99</v>
      </c>
      <c r="J63" s="106">
        <v>58639.41</v>
      </c>
      <c r="L63" s="165" t="s">
        <v>24</v>
      </c>
      <c r="M63" s="51">
        <v>118319.1</v>
      </c>
      <c r="N63" s="174">
        <f t="shared" si="12"/>
        <v>114855.1</v>
      </c>
      <c r="O63" s="51">
        <v>33361</v>
      </c>
      <c r="P63" s="51">
        <v>2381</v>
      </c>
      <c r="Q63" s="51">
        <v>1331</v>
      </c>
      <c r="R63" s="51">
        <v>21125</v>
      </c>
      <c r="S63" s="51">
        <v>16457</v>
      </c>
      <c r="T63" s="51">
        <v>4786.1000000000004</v>
      </c>
      <c r="U63" s="51">
        <v>1344</v>
      </c>
      <c r="V63" s="51">
        <v>13619</v>
      </c>
      <c r="W63" s="51">
        <v>10992</v>
      </c>
      <c r="X63" s="51">
        <v>2409</v>
      </c>
      <c r="Y63" s="51">
        <v>7050</v>
      </c>
    </row>
    <row r="64" spans="1:62" s="5" customFormat="1" ht="36" customHeight="1" x14ac:dyDescent="0.2">
      <c r="A64" s="163" t="s">
        <v>25</v>
      </c>
      <c r="B64" s="174">
        <v>29353.894</v>
      </c>
      <c r="C64" s="175">
        <f t="shared" si="11"/>
        <v>28998.569</v>
      </c>
      <c r="D64" s="106">
        <v>10418.403</v>
      </c>
      <c r="E64" s="106">
        <v>2448.25</v>
      </c>
      <c r="F64" s="106">
        <v>5474.6</v>
      </c>
      <c r="G64" s="106">
        <v>2056</v>
      </c>
      <c r="H64" s="106">
        <v>1549.9459999999999</v>
      </c>
      <c r="I64" s="106">
        <v>3083.69</v>
      </c>
      <c r="J64" s="106">
        <v>3967.68</v>
      </c>
      <c r="K64" s="1"/>
      <c r="L64" s="166" t="s">
        <v>25</v>
      </c>
      <c r="M64" s="51">
        <v>28047.24</v>
      </c>
      <c r="N64" s="174">
        <f t="shared" si="12"/>
        <v>28224.799999999999</v>
      </c>
      <c r="O64" s="51">
        <v>2909</v>
      </c>
      <c r="P64" s="51">
        <v>202</v>
      </c>
      <c r="Q64" s="51">
        <v>943</v>
      </c>
      <c r="R64" s="51">
        <v>11724</v>
      </c>
      <c r="S64" s="51">
        <v>2701</v>
      </c>
      <c r="T64" s="51">
        <v>0</v>
      </c>
      <c r="U64" s="51">
        <v>24</v>
      </c>
      <c r="V64" s="51">
        <v>4801</v>
      </c>
      <c r="W64" s="51">
        <v>1104.8000000000002</v>
      </c>
      <c r="X64" s="51">
        <v>425</v>
      </c>
      <c r="Y64" s="51">
        <v>3391</v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</row>
    <row r="65" spans="1:62" s="5" customFormat="1" ht="36" customHeight="1" x14ac:dyDescent="0.2">
      <c r="A65" s="162" t="s">
        <v>69</v>
      </c>
      <c r="B65" s="174">
        <v>8654.6239999999998</v>
      </c>
      <c r="C65" s="175">
        <f t="shared" si="11"/>
        <v>8654.8240000000005</v>
      </c>
      <c r="D65" s="174">
        <v>1526.4090000000001</v>
      </c>
      <c r="E65" s="174">
        <v>123.7</v>
      </c>
      <c r="F65" s="174">
        <v>801.91300000000001</v>
      </c>
      <c r="G65" s="174">
        <v>38.5</v>
      </c>
      <c r="H65" s="174">
        <v>839.58</v>
      </c>
      <c r="I65" s="174">
        <v>549.9</v>
      </c>
      <c r="J65" s="174">
        <v>4774.8220000000001</v>
      </c>
      <c r="K65" s="1"/>
      <c r="L65" s="165" t="s">
        <v>69</v>
      </c>
      <c r="M65" s="51">
        <v>8754.02</v>
      </c>
      <c r="N65" s="174">
        <f t="shared" si="12"/>
        <v>8994.02</v>
      </c>
      <c r="O65" s="51">
        <v>3557</v>
      </c>
      <c r="P65" s="51">
        <v>129</v>
      </c>
      <c r="Q65" s="51">
        <v>27</v>
      </c>
      <c r="R65" s="51">
        <v>1451.02</v>
      </c>
      <c r="S65" s="51">
        <v>1140</v>
      </c>
      <c r="T65" s="51">
        <v>20</v>
      </c>
      <c r="U65" s="51">
        <v>1386</v>
      </c>
      <c r="V65" s="51">
        <v>172</v>
      </c>
      <c r="W65" s="51">
        <v>392</v>
      </c>
      <c r="X65" s="51">
        <v>50</v>
      </c>
      <c r="Y65" s="51">
        <v>670</v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</row>
    <row r="66" spans="1:62" s="3" customFormat="1" ht="36" customHeight="1" x14ac:dyDescent="0.2">
      <c r="A66" s="130" t="s">
        <v>26</v>
      </c>
      <c r="B66" s="131">
        <f>SUM(B57:B65)</f>
        <v>602523.32279999985</v>
      </c>
      <c r="C66" s="133">
        <f t="shared" si="11"/>
        <v>621168.11982000014</v>
      </c>
      <c r="D66" s="131">
        <f t="shared" ref="D66:J66" si="13">SUM(D57:D65)</f>
        <v>144661.29400000002</v>
      </c>
      <c r="E66" s="131">
        <f t="shared" si="13"/>
        <v>17373.494999999999</v>
      </c>
      <c r="F66" s="131">
        <f t="shared" si="13"/>
        <v>115103.11916000002</v>
      </c>
      <c r="G66" s="131">
        <f t="shared" si="13"/>
        <v>13002.150000000001</v>
      </c>
      <c r="H66" s="131">
        <f t="shared" si="13"/>
        <v>42972.420859999998</v>
      </c>
      <c r="I66" s="131">
        <f t="shared" si="13"/>
        <v>31530.694</v>
      </c>
      <c r="J66" s="131">
        <f t="shared" si="13"/>
        <v>256524.94680000003</v>
      </c>
      <c r="L66" s="130" t="s">
        <v>26</v>
      </c>
      <c r="M66" s="131">
        <f>SUM(M57:M65)</f>
        <v>652691.46199999994</v>
      </c>
      <c r="N66" s="131">
        <f>SUM(N57:N65)</f>
        <v>687280.07900000003</v>
      </c>
      <c r="O66" s="131">
        <f t="shared" ref="O66:Y66" si="14">SUM(O57:O65)</f>
        <v>185535.959</v>
      </c>
      <c r="P66" s="131">
        <f t="shared" si="14"/>
        <v>19452</v>
      </c>
      <c r="Q66" s="131">
        <f t="shared" si="14"/>
        <v>8209</v>
      </c>
      <c r="R66" s="131">
        <f t="shared" si="14"/>
        <v>118772.74</v>
      </c>
      <c r="S66" s="131">
        <f t="shared" si="14"/>
        <v>81473.119999999995</v>
      </c>
      <c r="T66" s="131">
        <f t="shared" si="14"/>
        <v>19355.75</v>
      </c>
      <c r="U66" s="131">
        <f t="shared" si="14"/>
        <v>13766.3</v>
      </c>
      <c r="V66" s="131">
        <f t="shared" si="14"/>
        <v>102004</v>
      </c>
      <c r="W66" s="131">
        <f t="shared" si="14"/>
        <v>40773.53</v>
      </c>
      <c r="X66" s="131">
        <f t="shared" si="14"/>
        <v>8502.2000000000007</v>
      </c>
      <c r="Y66" s="131">
        <f t="shared" si="14"/>
        <v>89435.48</v>
      </c>
    </row>
    <row r="67" spans="1:62" ht="22.5" customHeight="1" x14ac:dyDescent="0.2">
      <c r="A67" s="37"/>
      <c r="B67" s="38"/>
      <c r="C67" s="44"/>
      <c r="D67" s="38"/>
      <c r="E67" s="38"/>
      <c r="F67" s="38"/>
      <c r="G67" s="38"/>
      <c r="H67" s="38"/>
      <c r="I67" s="38"/>
      <c r="J67" s="38"/>
    </row>
    <row r="68" spans="1:62" ht="22.5" customHeight="1" x14ac:dyDescent="0.2">
      <c r="A68" s="12"/>
      <c r="B68" s="15"/>
      <c r="C68" s="15"/>
      <c r="D68" s="15"/>
      <c r="E68" s="15"/>
      <c r="F68" s="15"/>
      <c r="G68" s="15"/>
      <c r="H68" s="15"/>
      <c r="I68" s="15"/>
      <c r="J68" s="15"/>
    </row>
    <row r="69" spans="1:62" ht="22.5" customHeight="1" x14ac:dyDescent="0.2">
      <c r="C69" s="28"/>
      <c r="D69" s="20"/>
      <c r="E69" s="20"/>
      <c r="F69" s="20"/>
      <c r="G69" s="20"/>
    </row>
    <row r="70" spans="1:62" ht="22.5" customHeight="1" x14ac:dyDescent="0.2">
      <c r="C70" s="28"/>
      <c r="D70" s="20"/>
      <c r="E70" s="20"/>
      <c r="F70" s="20"/>
      <c r="G70" s="20"/>
    </row>
    <row r="71" spans="1:62" ht="22.5" customHeight="1" x14ac:dyDescent="0.2">
      <c r="C71" s="28"/>
      <c r="D71" s="20"/>
      <c r="E71" s="20"/>
      <c r="F71" s="20"/>
      <c r="G71" s="20"/>
    </row>
    <row r="72" spans="1:62" ht="22.5" customHeight="1" x14ac:dyDescent="0.2">
      <c r="C72" s="28"/>
      <c r="D72" s="20"/>
      <c r="E72" s="20"/>
      <c r="F72" s="20"/>
      <c r="G72" s="20"/>
    </row>
    <row r="73" spans="1:62" ht="22.5" customHeight="1" x14ac:dyDescent="0.2">
      <c r="C73" s="28"/>
      <c r="D73" s="20"/>
      <c r="E73" s="20"/>
      <c r="F73" s="20"/>
      <c r="G73" s="20"/>
    </row>
    <row r="74" spans="1:62" ht="22.5" customHeight="1" x14ac:dyDescent="0.2">
      <c r="C74" s="28"/>
      <c r="D74" s="20"/>
      <c r="E74" s="20"/>
      <c r="F74" s="20"/>
      <c r="G74" s="20"/>
    </row>
    <row r="75" spans="1:62" ht="22.5" customHeight="1" x14ac:dyDescent="0.2">
      <c r="C75" s="28"/>
      <c r="D75" s="20"/>
      <c r="E75" s="20"/>
      <c r="F75" s="20"/>
      <c r="G75" s="20"/>
    </row>
    <row r="76" spans="1:62" ht="22.5" customHeight="1" x14ac:dyDescent="0.2">
      <c r="C76" s="28"/>
      <c r="D76" s="20"/>
      <c r="E76" s="20"/>
      <c r="F76" s="20"/>
      <c r="G76" s="20"/>
    </row>
    <row r="77" spans="1:62" ht="22.5" customHeight="1" x14ac:dyDescent="0.2">
      <c r="C77" s="28"/>
      <c r="D77" s="20"/>
      <c r="E77" s="20"/>
      <c r="F77" s="20"/>
      <c r="G77" s="20"/>
    </row>
    <row r="78" spans="1:62" ht="22.5" customHeight="1" x14ac:dyDescent="0.2"/>
    <row r="79" spans="1:62" ht="22.5" customHeight="1" x14ac:dyDescent="0.2"/>
  </sheetData>
  <mergeCells count="48">
    <mergeCell ref="L3:Y3"/>
    <mergeCell ref="L41:Y41"/>
    <mergeCell ref="L52:Y52"/>
    <mergeCell ref="N4:N5"/>
    <mergeCell ref="M6:Y6"/>
    <mergeCell ref="M20:Y20"/>
    <mergeCell ref="M44:Y44"/>
    <mergeCell ref="L4:L6"/>
    <mergeCell ref="M4:M5"/>
    <mergeCell ref="O42:Y42"/>
    <mergeCell ref="O53:Y53"/>
    <mergeCell ref="O4:Y4"/>
    <mergeCell ref="N53:N54"/>
    <mergeCell ref="M53:M54"/>
    <mergeCell ref="N18:N19"/>
    <mergeCell ref="M18:M19"/>
    <mergeCell ref="L17:Y17"/>
    <mergeCell ref="O18:Y18"/>
    <mergeCell ref="L53:L55"/>
    <mergeCell ref="L42:L44"/>
    <mergeCell ref="M42:M43"/>
    <mergeCell ref="N42:N43"/>
    <mergeCell ref="L18:L20"/>
    <mergeCell ref="M55:Y55"/>
    <mergeCell ref="A53:A55"/>
    <mergeCell ref="B42:B43"/>
    <mergeCell ref="C42:C43"/>
    <mergeCell ref="D42:J42"/>
    <mergeCell ref="B53:B54"/>
    <mergeCell ref="C53:C54"/>
    <mergeCell ref="D53:J53"/>
    <mergeCell ref="B44:J44"/>
    <mergeCell ref="B55:J55"/>
    <mergeCell ref="A3:J3"/>
    <mergeCell ref="A4:A6"/>
    <mergeCell ref="D4:J4"/>
    <mergeCell ref="B4:B5"/>
    <mergeCell ref="C4:C5"/>
    <mergeCell ref="B6:J6"/>
    <mergeCell ref="A17:J17"/>
    <mergeCell ref="A18:A20"/>
    <mergeCell ref="A52:J52"/>
    <mergeCell ref="B20:J20"/>
    <mergeCell ref="B18:B19"/>
    <mergeCell ref="C18:C19"/>
    <mergeCell ref="D18:J18"/>
    <mergeCell ref="A41:J41"/>
    <mergeCell ref="A42:A44"/>
  </mergeCells>
  <phoneticPr fontId="0" type="noConversion"/>
  <printOptions horizontalCentered="1"/>
  <pageMargins left="0" right="0.19685039370078741" top="0.98425196850393704" bottom="0.59055118110236227" header="0.59055118110236227" footer="0"/>
  <pageSetup paperSize="9" scale="58" fitToHeight="0" orientation="landscape" r:id="rId1"/>
  <headerFooter alignWithMargins="0"/>
  <rowBreaks count="1" manualBreakCount="1">
    <brk id="50" max="16" man="1"/>
  </rowBreaks>
  <ignoredErrors>
    <ignoredError sqref="B14 B38:J38 B49:J49 B66:J66 M66 O66:Y66 O49:Y49 O38:Y38 O14:Y14 D14:J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3"/>
  <sheetViews>
    <sheetView zoomScale="70" zoomScaleNormal="70" workbookViewId="0">
      <pane ySplit="1" topLeftCell="A2" activePane="bottomLeft" state="frozenSplit"/>
      <selection pane="bottomLeft"/>
    </sheetView>
  </sheetViews>
  <sheetFormatPr defaultRowHeight="12.75" x14ac:dyDescent="0.2"/>
  <cols>
    <col min="1" max="1" width="21.7109375" style="22" customWidth="1"/>
    <col min="2" max="2" width="12.7109375" style="26" customWidth="1"/>
    <col min="3" max="3" width="12.7109375" style="43" customWidth="1"/>
    <col min="4" max="4" width="12.7109375" style="26" customWidth="1"/>
    <col min="5" max="5" width="12.7109375" style="43" customWidth="1"/>
    <col min="6" max="6" width="12.7109375" style="26" customWidth="1"/>
    <col min="7" max="7" width="12.7109375" style="43" customWidth="1"/>
    <col min="8" max="8" width="12.7109375" style="26" customWidth="1"/>
    <col min="9" max="9" width="12.7109375" style="43" customWidth="1"/>
    <col min="10" max="10" width="12.7109375" style="26" customWidth="1"/>
    <col min="11" max="11" width="12.7109375" style="43" customWidth="1"/>
    <col min="12" max="12" width="12.7109375" style="26" customWidth="1"/>
    <col min="13" max="13" width="12.7109375" style="43" customWidth="1"/>
    <col min="14" max="14" width="12.7109375" style="26" customWidth="1"/>
    <col min="15" max="15" width="12.7109375" style="43" customWidth="1"/>
    <col min="16" max="16" width="12.7109375" style="26" customWidth="1"/>
    <col min="17" max="17" width="12.7109375" style="43" customWidth="1"/>
    <col min="18" max="18" width="12.7109375" style="26" customWidth="1"/>
    <col min="19" max="19" width="12.7109375" style="43" customWidth="1"/>
    <col min="20" max="20" width="12.7109375" style="26" customWidth="1"/>
    <col min="21" max="21" width="12.7109375" style="43" customWidth="1"/>
    <col min="22" max="16384" width="9.140625" style="20"/>
  </cols>
  <sheetData>
    <row r="1" spans="1:21" s="24" customFormat="1" ht="22.5" customHeight="1" x14ac:dyDescent="0.2">
      <c r="A1" s="116" t="s">
        <v>136</v>
      </c>
      <c r="B1" s="23"/>
      <c r="C1" s="42"/>
      <c r="D1" s="23"/>
      <c r="E1" s="42"/>
      <c r="F1" s="23"/>
      <c r="G1" s="42"/>
      <c r="H1" s="23"/>
      <c r="I1" s="42"/>
      <c r="J1" s="23"/>
      <c r="K1" s="42"/>
      <c r="L1" s="23"/>
      <c r="M1" s="42"/>
      <c r="N1" s="23"/>
      <c r="O1" s="42"/>
      <c r="P1" s="23"/>
      <c r="Q1" s="42"/>
      <c r="R1" s="23"/>
      <c r="S1" s="42"/>
      <c r="T1" s="23"/>
      <c r="U1" s="42"/>
    </row>
    <row r="2" spans="1:21" s="1" customFormat="1" ht="22.5" customHeight="1" x14ac:dyDescent="0.2">
      <c r="A2" s="21" t="s">
        <v>51</v>
      </c>
      <c r="B2" s="2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s="4" customFormat="1" ht="31.5" customHeight="1" x14ac:dyDescent="0.2">
      <c r="A3" s="215" t="s">
        <v>52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</row>
    <row r="4" spans="1:21" s="5" customFormat="1" ht="24" customHeight="1" x14ac:dyDescent="0.2">
      <c r="A4" s="212" t="s">
        <v>123</v>
      </c>
      <c r="B4" s="201" t="s">
        <v>111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</row>
    <row r="5" spans="1:21" s="5" customFormat="1" ht="29.25" customHeight="1" x14ac:dyDescent="0.2">
      <c r="A5" s="212"/>
      <c r="B5" s="201" t="s">
        <v>112</v>
      </c>
      <c r="C5" s="201"/>
      <c r="D5" s="201"/>
      <c r="E5" s="201"/>
      <c r="F5" s="201"/>
      <c r="G5" s="201"/>
      <c r="H5" s="201"/>
      <c r="I5" s="201"/>
      <c r="J5" s="201" t="s">
        <v>113</v>
      </c>
      <c r="K5" s="201"/>
      <c r="L5" s="201"/>
      <c r="M5" s="201"/>
      <c r="N5" s="201"/>
      <c r="O5" s="201"/>
      <c r="P5" s="201"/>
      <c r="Q5" s="201"/>
      <c r="R5" s="201"/>
      <c r="S5" s="201"/>
      <c r="T5" s="201" t="s">
        <v>114</v>
      </c>
      <c r="U5" s="201"/>
    </row>
    <row r="6" spans="1:21" s="5" customFormat="1" ht="41.25" customHeight="1" x14ac:dyDescent="0.2">
      <c r="A6" s="212"/>
      <c r="B6" s="201" t="s">
        <v>32</v>
      </c>
      <c r="C6" s="201"/>
      <c r="D6" s="225" t="s">
        <v>75</v>
      </c>
      <c r="E6" s="225"/>
      <c r="F6" s="201" t="s">
        <v>53</v>
      </c>
      <c r="G6" s="201"/>
      <c r="H6" s="201" t="s">
        <v>54</v>
      </c>
      <c r="I6" s="201"/>
      <c r="J6" s="201" t="s">
        <v>32</v>
      </c>
      <c r="K6" s="201"/>
      <c r="L6" s="225" t="s">
        <v>75</v>
      </c>
      <c r="M6" s="225"/>
      <c r="N6" s="225" t="s">
        <v>115</v>
      </c>
      <c r="O6" s="225"/>
      <c r="P6" s="201" t="s">
        <v>55</v>
      </c>
      <c r="Q6" s="201"/>
      <c r="R6" s="201" t="s">
        <v>56</v>
      </c>
      <c r="S6" s="201"/>
      <c r="T6" s="201"/>
      <c r="U6" s="201"/>
    </row>
    <row r="7" spans="1:21" s="5" customFormat="1" ht="23.25" customHeight="1" x14ac:dyDescent="0.2">
      <c r="A7" s="212"/>
      <c r="B7" s="201" t="s">
        <v>57</v>
      </c>
      <c r="C7" s="201"/>
      <c r="D7" s="201"/>
      <c r="E7" s="201"/>
      <c r="F7" s="201"/>
      <c r="G7" s="201"/>
      <c r="H7" s="201"/>
      <c r="I7" s="201"/>
      <c r="J7" s="226" t="s">
        <v>57</v>
      </c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</row>
    <row r="8" spans="1:21" s="11" customFormat="1" ht="23.25" customHeight="1" x14ac:dyDescent="0.2">
      <c r="A8" s="212"/>
      <c r="B8" s="153">
        <v>2018</v>
      </c>
      <c r="C8" s="153">
        <v>2019</v>
      </c>
      <c r="D8" s="153">
        <v>2018</v>
      </c>
      <c r="E8" s="153">
        <v>2019</v>
      </c>
      <c r="F8" s="153">
        <v>2018</v>
      </c>
      <c r="G8" s="153">
        <v>2019</v>
      </c>
      <c r="H8" s="153">
        <v>2018</v>
      </c>
      <c r="I8" s="153">
        <v>2019</v>
      </c>
      <c r="J8" s="153">
        <v>2018</v>
      </c>
      <c r="K8" s="153">
        <v>2019</v>
      </c>
      <c r="L8" s="153">
        <v>2018</v>
      </c>
      <c r="M8" s="153">
        <v>2019</v>
      </c>
      <c r="N8" s="153">
        <v>2018</v>
      </c>
      <c r="O8" s="153">
        <v>2019</v>
      </c>
      <c r="P8" s="153">
        <v>2018</v>
      </c>
      <c r="Q8" s="153">
        <v>2019</v>
      </c>
      <c r="R8" s="153">
        <v>2018</v>
      </c>
      <c r="S8" s="153">
        <v>2019</v>
      </c>
      <c r="T8" s="153">
        <v>2018</v>
      </c>
      <c r="U8" s="153">
        <v>2019</v>
      </c>
    </row>
    <row r="9" spans="1:21" s="48" customFormat="1" ht="12.75" customHeight="1" x14ac:dyDescent="0.2">
      <c r="A9" s="168">
        <v>1</v>
      </c>
      <c r="B9" s="169">
        <v>2</v>
      </c>
      <c r="C9" s="169">
        <v>3</v>
      </c>
      <c r="D9" s="168">
        <v>4</v>
      </c>
      <c r="E9" s="169">
        <v>5</v>
      </c>
      <c r="F9" s="169">
        <v>6</v>
      </c>
      <c r="G9" s="168">
        <v>7</v>
      </c>
      <c r="H9" s="169">
        <v>8</v>
      </c>
      <c r="I9" s="169">
        <v>9</v>
      </c>
      <c r="J9" s="168">
        <v>10</v>
      </c>
      <c r="K9" s="169">
        <v>11</v>
      </c>
      <c r="L9" s="169">
        <v>12</v>
      </c>
      <c r="M9" s="168">
        <v>13</v>
      </c>
      <c r="N9" s="169">
        <v>14</v>
      </c>
      <c r="O9" s="169">
        <v>15</v>
      </c>
      <c r="P9" s="168">
        <v>16</v>
      </c>
      <c r="Q9" s="169">
        <v>17</v>
      </c>
      <c r="R9" s="169">
        <v>18</v>
      </c>
      <c r="S9" s="168">
        <v>19</v>
      </c>
      <c r="T9" s="169">
        <v>20</v>
      </c>
      <c r="U9" s="169">
        <v>21</v>
      </c>
    </row>
    <row r="10" spans="1:21" s="5" customFormat="1" ht="36" customHeight="1" x14ac:dyDescent="0.2">
      <c r="A10" s="161" t="s">
        <v>79</v>
      </c>
      <c r="B10" s="9">
        <v>653880.88849000004</v>
      </c>
      <c r="C10" s="106">
        <v>1015661.04395</v>
      </c>
      <c r="D10" s="9">
        <v>12710.8645</v>
      </c>
      <c r="E10" s="106">
        <v>15708</v>
      </c>
      <c r="F10" s="9">
        <v>401868.60190000001</v>
      </c>
      <c r="G10" s="106">
        <v>661636.95499</v>
      </c>
      <c r="H10" s="9">
        <v>239301.42209000001</v>
      </c>
      <c r="I10" s="106">
        <v>338316.08896000002</v>
      </c>
      <c r="J10" s="9">
        <v>165398.33296999999</v>
      </c>
      <c r="K10" s="121">
        <v>467304</v>
      </c>
      <c r="L10" s="9">
        <v>3005.1390000000001</v>
      </c>
      <c r="M10" s="106">
        <v>8133</v>
      </c>
      <c r="N10" s="9">
        <v>83747.003970000005</v>
      </c>
      <c r="O10" s="106">
        <v>108154</v>
      </c>
      <c r="P10" s="9">
        <v>59655.39</v>
      </c>
      <c r="Q10" s="106">
        <v>318817</v>
      </c>
      <c r="R10" s="9">
        <v>18990.8</v>
      </c>
      <c r="S10" s="106">
        <v>32200</v>
      </c>
      <c r="T10" s="9">
        <f t="shared" ref="T10:T15" si="0">B10+J10</f>
        <v>819279.22146000003</v>
      </c>
      <c r="U10" s="106">
        <f>K10+C10</f>
        <v>1482965.0439499998</v>
      </c>
    </row>
    <row r="11" spans="1:21" s="4" customFormat="1" ht="36" customHeight="1" x14ac:dyDescent="0.2">
      <c r="A11" s="161" t="s">
        <v>80</v>
      </c>
      <c r="B11" s="9">
        <v>120038.47928</v>
      </c>
      <c r="C11" s="106">
        <v>159666.484</v>
      </c>
      <c r="D11" s="106">
        <v>1917.4122500000001</v>
      </c>
      <c r="E11" s="106">
        <v>1662.4949999999999</v>
      </c>
      <c r="F11" s="106">
        <v>80698.981880000007</v>
      </c>
      <c r="G11" s="106">
        <v>110881.352</v>
      </c>
      <c r="H11" s="106">
        <v>37422.085149999999</v>
      </c>
      <c r="I11" s="106">
        <v>47122.637000000002</v>
      </c>
      <c r="J11" s="106">
        <v>67444.892240000001</v>
      </c>
      <c r="K11" s="121">
        <v>108776.0275</v>
      </c>
      <c r="L11" s="106">
        <v>599.66999999999996</v>
      </c>
      <c r="M11" s="106">
        <v>1033.3</v>
      </c>
      <c r="N11" s="106">
        <v>54978.222240000003</v>
      </c>
      <c r="O11" s="106">
        <v>91406.227499999994</v>
      </c>
      <c r="P11" s="106">
        <v>11364.4</v>
      </c>
      <c r="Q11" s="106">
        <v>6038.5</v>
      </c>
      <c r="R11" s="106">
        <v>502.6</v>
      </c>
      <c r="S11" s="106">
        <v>10298</v>
      </c>
      <c r="T11" s="9">
        <f t="shared" si="0"/>
        <v>187483.37151999999</v>
      </c>
      <c r="U11" s="106">
        <f t="shared" ref="U11:U15" si="1">K11+C11</f>
        <v>268442.51150000002</v>
      </c>
    </row>
    <row r="12" spans="1:21" s="6" customFormat="1" ht="36" customHeight="1" x14ac:dyDescent="0.2">
      <c r="A12" s="161" t="s">
        <v>17</v>
      </c>
      <c r="B12" s="9">
        <v>592820.36459000001</v>
      </c>
      <c r="C12" s="106">
        <v>785930.49597000005</v>
      </c>
      <c r="D12" s="106">
        <v>17693.425289999999</v>
      </c>
      <c r="E12" s="106">
        <v>11494.421</v>
      </c>
      <c r="F12" s="106">
        <v>456814.50728000002</v>
      </c>
      <c r="G12" s="106">
        <v>660911.74967000005</v>
      </c>
      <c r="H12" s="106">
        <v>118312.43201999999</v>
      </c>
      <c r="I12" s="106">
        <v>113524.3253</v>
      </c>
      <c r="J12" s="9">
        <v>476695.07302000001</v>
      </c>
      <c r="K12" s="121">
        <v>588836</v>
      </c>
      <c r="L12" s="106">
        <v>53577.764999999999</v>
      </c>
      <c r="M12" s="106">
        <v>6536</v>
      </c>
      <c r="N12" s="106">
        <v>347910.73301999999</v>
      </c>
      <c r="O12" s="106">
        <v>390145</v>
      </c>
      <c r="P12" s="106">
        <v>52591.184999999998</v>
      </c>
      <c r="Q12" s="106">
        <v>128947</v>
      </c>
      <c r="R12" s="106">
        <v>22615.39</v>
      </c>
      <c r="S12" s="106">
        <v>63208</v>
      </c>
      <c r="T12" s="9">
        <f t="shared" si="0"/>
        <v>1069515.4376099999</v>
      </c>
      <c r="U12" s="106">
        <f t="shared" si="1"/>
        <v>1374766.49597</v>
      </c>
    </row>
    <row r="13" spans="1:21" s="1" customFormat="1" ht="36" customHeight="1" x14ac:dyDescent="0.2">
      <c r="A13" s="161" t="s">
        <v>125</v>
      </c>
      <c r="B13" s="9">
        <v>161099.8193</v>
      </c>
      <c r="C13" s="106">
        <v>195941.15669</v>
      </c>
      <c r="D13" s="106">
        <v>1216.9048299999999</v>
      </c>
      <c r="E13" s="106">
        <v>1130.8409999999999</v>
      </c>
      <c r="F13" s="106">
        <v>154352.79066</v>
      </c>
      <c r="G13" s="106">
        <v>178841.47568999999</v>
      </c>
      <c r="H13" s="106">
        <v>5530.12381</v>
      </c>
      <c r="I13" s="106">
        <v>15968.84</v>
      </c>
      <c r="J13" s="9">
        <v>61310.7235</v>
      </c>
      <c r="K13" s="121">
        <v>148484.29999999999</v>
      </c>
      <c r="L13" s="106">
        <v>694.8</v>
      </c>
      <c r="M13" s="106">
        <v>355</v>
      </c>
      <c r="N13" s="106">
        <v>54168.751300000004</v>
      </c>
      <c r="O13" s="106">
        <v>101750</v>
      </c>
      <c r="P13" s="106">
        <v>4479.0122000000001</v>
      </c>
      <c r="Q13" s="106">
        <v>7981.2</v>
      </c>
      <c r="R13" s="106">
        <v>1968.16</v>
      </c>
      <c r="S13" s="106">
        <v>38398.1</v>
      </c>
      <c r="T13" s="9">
        <f t="shared" si="0"/>
        <v>222410.5428</v>
      </c>
      <c r="U13" s="106">
        <f t="shared" si="1"/>
        <v>344425.45669000002</v>
      </c>
    </row>
    <row r="14" spans="1:21" s="1" customFormat="1" ht="36" customHeight="1" x14ac:dyDescent="0.2">
      <c r="A14" s="161" t="s">
        <v>68</v>
      </c>
      <c r="B14" s="9">
        <v>795108.61494999996</v>
      </c>
      <c r="C14" s="106">
        <v>770699.64876999997</v>
      </c>
      <c r="D14" s="106">
        <v>53854.705529999999</v>
      </c>
      <c r="E14" s="106">
        <v>11054.84</v>
      </c>
      <c r="F14" s="106">
        <v>716200.81249000004</v>
      </c>
      <c r="G14" s="106">
        <v>735124.12164999999</v>
      </c>
      <c r="H14" s="106">
        <v>25053.09693</v>
      </c>
      <c r="I14" s="106">
        <v>24520.687119999999</v>
      </c>
      <c r="J14" s="9">
        <v>580742.81458000001</v>
      </c>
      <c r="K14" s="121">
        <v>959717.28399999999</v>
      </c>
      <c r="L14" s="106">
        <v>55844.534590000003</v>
      </c>
      <c r="M14" s="106">
        <v>128330.1</v>
      </c>
      <c r="N14" s="106">
        <v>383201.86810999998</v>
      </c>
      <c r="O14" s="106">
        <v>551001.19999999995</v>
      </c>
      <c r="P14" s="106">
        <v>42163.267800000001</v>
      </c>
      <c r="Q14" s="106">
        <v>57121.599999999999</v>
      </c>
      <c r="R14" s="106">
        <v>99533.144079999998</v>
      </c>
      <c r="S14" s="106">
        <v>223264.38399999999</v>
      </c>
      <c r="T14" s="9">
        <f>B14+J14</f>
        <v>1375851.4295299998</v>
      </c>
      <c r="U14" s="106">
        <f t="shared" si="1"/>
        <v>1730416.9327699998</v>
      </c>
    </row>
    <row r="15" spans="1:21" s="1" customFormat="1" ht="36" customHeight="1" x14ac:dyDescent="0.2">
      <c r="A15" s="161" t="s">
        <v>122</v>
      </c>
      <c r="B15" s="9">
        <v>1273</v>
      </c>
      <c r="C15" s="106">
        <v>0</v>
      </c>
      <c r="D15" s="106">
        <v>17.5</v>
      </c>
      <c r="E15" s="106">
        <v>0</v>
      </c>
      <c r="F15" s="106">
        <v>1255.5</v>
      </c>
      <c r="G15" s="106">
        <v>0</v>
      </c>
      <c r="H15" s="106">
        <v>0</v>
      </c>
      <c r="I15" s="106">
        <v>0</v>
      </c>
      <c r="J15" s="9">
        <v>3020.3359999999998</v>
      </c>
      <c r="K15" s="121">
        <v>0</v>
      </c>
      <c r="L15" s="106">
        <v>0</v>
      </c>
      <c r="M15" s="106">
        <v>0</v>
      </c>
      <c r="N15" s="106">
        <v>2982</v>
      </c>
      <c r="O15" s="106">
        <v>0</v>
      </c>
      <c r="P15" s="106">
        <v>5</v>
      </c>
      <c r="Q15" s="106">
        <v>0</v>
      </c>
      <c r="R15" s="106">
        <v>33.335999999999999</v>
      </c>
      <c r="S15" s="106">
        <v>0</v>
      </c>
      <c r="T15" s="9">
        <f t="shared" si="0"/>
        <v>4293.3359999999993</v>
      </c>
      <c r="U15" s="106">
        <f t="shared" si="1"/>
        <v>0</v>
      </c>
    </row>
    <row r="16" spans="1:21" s="1" customFormat="1" ht="36" customHeight="1" x14ac:dyDescent="0.2">
      <c r="A16" s="134" t="s">
        <v>26</v>
      </c>
      <c r="B16" s="131">
        <f>SUM(B10:B15)</f>
        <v>2324221.1666100002</v>
      </c>
      <c r="C16" s="131">
        <f t="shared" ref="C16:U16" si="2">SUM(C10:C15)</f>
        <v>2927898.82938</v>
      </c>
      <c r="D16" s="131">
        <f t="shared" si="2"/>
        <v>87410.812399999995</v>
      </c>
      <c r="E16" s="131">
        <f t="shared" si="2"/>
        <v>41050.596999999994</v>
      </c>
      <c r="F16" s="131">
        <f t="shared" si="2"/>
        <v>1811191.1942099999</v>
      </c>
      <c r="G16" s="131">
        <f t="shared" si="2"/>
        <v>2347395.6540000001</v>
      </c>
      <c r="H16" s="131">
        <f t="shared" si="2"/>
        <v>425619.16000000003</v>
      </c>
      <c r="I16" s="131">
        <f t="shared" si="2"/>
        <v>539452.57837999996</v>
      </c>
      <c r="J16" s="131">
        <f t="shared" si="2"/>
        <v>1354612.1723100001</v>
      </c>
      <c r="K16" s="131">
        <f t="shared" si="2"/>
        <v>2273117.6114999996</v>
      </c>
      <c r="L16" s="131">
        <f t="shared" si="2"/>
        <v>113721.90859000001</v>
      </c>
      <c r="M16" s="131">
        <f t="shared" si="2"/>
        <v>144387.4</v>
      </c>
      <c r="N16" s="131">
        <f t="shared" si="2"/>
        <v>926988.57863999996</v>
      </c>
      <c r="O16" s="131">
        <f t="shared" si="2"/>
        <v>1242456.4275</v>
      </c>
      <c r="P16" s="131">
        <f t="shared" si="2"/>
        <v>170258.255</v>
      </c>
      <c r="Q16" s="131">
        <f t="shared" si="2"/>
        <v>518905.3</v>
      </c>
      <c r="R16" s="131">
        <f t="shared" si="2"/>
        <v>143643.43008000002</v>
      </c>
      <c r="S16" s="131">
        <f t="shared" si="2"/>
        <v>367368.484</v>
      </c>
      <c r="T16" s="131">
        <f t="shared" si="2"/>
        <v>3678833.33892</v>
      </c>
      <c r="U16" s="131">
        <f t="shared" si="2"/>
        <v>5201016.4408799997</v>
      </c>
    </row>
    <row r="17" spans="1:21" s="1" customFormat="1" ht="19.5" customHeight="1" x14ac:dyDescent="0.2">
      <c r="A17" s="224" t="s">
        <v>121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</row>
    <row r="18" spans="1:21" s="1" customFormat="1" ht="22.5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1" customFormat="1" ht="22.5" customHeight="1" x14ac:dyDescent="0.2">
      <c r="A19" s="21" t="s">
        <v>90</v>
      </c>
      <c r="B19" s="2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s="4" customFormat="1" ht="31.5" customHeight="1" x14ac:dyDescent="0.2">
      <c r="A20" s="215" t="s">
        <v>58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</row>
    <row r="21" spans="1:21" s="5" customFormat="1" ht="23.25" customHeight="1" x14ac:dyDescent="0.2">
      <c r="A21" s="212" t="s">
        <v>98</v>
      </c>
      <c r="B21" s="201" t="s">
        <v>111</v>
      </c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</row>
    <row r="22" spans="1:21" s="5" customFormat="1" ht="29.25" customHeight="1" x14ac:dyDescent="0.2">
      <c r="A22" s="212"/>
      <c r="B22" s="201" t="s">
        <v>112</v>
      </c>
      <c r="C22" s="201"/>
      <c r="D22" s="201"/>
      <c r="E22" s="201"/>
      <c r="F22" s="201"/>
      <c r="G22" s="201"/>
      <c r="H22" s="201"/>
      <c r="I22" s="201"/>
      <c r="J22" s="201" t="s">
        <v>113</v>
      </c>
      <c r="K22" s="201"/>
      <c r="L22" s="201"/>
      <c r="M22" s="201"/>
      <c r="N22" s="201"/>
      <c r="O22" s="201"/>
      <c r="P22" s="201"/>
      <c r="Q22" s="201"/>
      <c r="R22" s="201"/>
      <c r="S22" s="201"/>
      <c r="T22" s="201" t="s">
        <v>114</v>
      </c>
      <c r="U22" s="201"/>
    </row>
    <row r="23" spans="1:21" s="5" customFormat="1" ht="42" customHeight="1" x14ac:dyDescent="0.2">
      <c r="A23" s="212"/>
      <c r="B23" s="201" t="s">
        <v>32</v>
      </c>
      <c r="C23" s="201"/>
      <c r="D23" s="225" t="s">
        <v>75</v>
      </c>
      <c r="E23" s="225"/>
      <c r="F23" s="201" t="s">
        <v>53</v>
      </c>
      <c r="G23" s="201"/>
      <c r="H23" s="201" t="s">
        <v>54</v>
      </c>
      <c r="I23" s="201"/>
      <c r="J23" s="201" t="s">
        <v>32</v>
      </c>
      <c r="K23" s="201"/>
      <c r="L23" s="225" t="s">
        <v>75</v>
      </c>
      <c r="M23" s="225"/>
      <c r="N23" s="225" t="s">
        <v>115</v>
      </c>
      <c r="O23" s="225"/>
      <c r="P23" s="201" t="s">
        <v>55</v>
      </c>
      <c r="Q23" s="201"/>
      <c r="R23" s="201" t="s">
        <v>56</v>
      </c>
      <c r="S23" s="201"/>
      <c r="T23" s="201"/>
      <c r="U23" s="201"/>
    </row>
    <row r="24" spans="1:21" s="5" customFormat="1" ht="23.25" customHeight="1" x14ac:dyDescent="0.2">
      <c r="A24" s="212"/>
      <c r="B24" s="201" t="s">
        <v>57</v>
      </c>
      <c r="C24" s="201"/>
      <c r="D24" s="201"/>
      <c r="E24" s="201"/>
      <c r="F24" s="201"/>
      <c r="G24" s="201"/>
      <c r="H24" s="201"/>
      <c r="I24" s="201"/>
      <c r="J24" s="226" t="s">
        <v>57</v>
      </c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</row>
    <row r="25" spans="1:21" s="11" customFormat="1" ht="23.25" customHeight="1" x14ac:dyDescent="0.2">
      <c r="A25" s="212"/>
      <c r="B25" s="153">
        <v>2018</v>
      </c>
      <c r="C25" s="153">
        <v>2019</v>
      </c>
      <c r="D25" s="153">
        <v>2018</v>
      </c>
      <c r="E25" s="153">
        <v>2019</v>
      </c>
      <c r="F25" s="153">
        <v>2018</v>
      </c>
      <c r="G25" s="153">
        <v>2019</v>
      </c>
      <c r="H25" s="153">
        <v>2018</v>
      </c>
      <c r="I25" s="153">
        <v>2019</v>
      </c>
      <c r="J25" s="153">
        <v>2018</v>
      </c>
      <c r="K25" s="153">
        <v>2019</v>
      </c>
      <c r="L25" s="153">
        <v>2018</v>
      </c>
      <c r="M25" s="153">
        <v>2019</v>
      </c>
      <c r="N25" s="153">
        <v>2018</v>
      </c>
      <c r="O25" s="153">
        <v>2019</v>
      </c>
      <c r="P25" s="153">
        <v>2018</v>
      </c>
      <c r="Q25" s="153">
        <v>2019</v>
      </c>
      <c r="R25" s="153">
        <v>2018</v>
      </c>
      <c r="S25" s="153">
        <v>2019</v>
      </c>
      <c r="T25" s="153">
        <v>2018</v>
      </c>
      <c r="U25" s="153">
        <v>2019</v>
      </c>
    </row>
    <row r="26" spans="1:21" s="48" customFormat="1" ht="12.75" customHeight="1" x14ac:dyDescent="0.2">
      <c r="A26" s="168">
        <v>1</v>
      </c>
      <c r="B26" s="169">
        <v>2</v>
      </c>
      <c r="C26" s="169">
        <v>3</v>
      </c>
      <c r="D26" s="168">
        <v>4</v>
      </c>
      <c r="E26" s="169">
        <v>5</v>
      </c>
      <c r="F26" s="169">
        <v>6</v>
      </c>
      <c r="G26" s="168">
        <v>7</v>
      </c>
      <c r="H26" s="169">
        <v>8</v>
      </c>
      <c r="I26" s="169">
        <v>9</v>
      </c>
      <c r="J26" s="168">
        <v>10</v>
      </c>
      <c r="K26" s="169">
        <v>11</v>
      </c>
      <c r="L26" s="169">
        <v>12</v>
      </c>
      <c r="M26" s="168">
        <v>13</v>
      </c>
      <c r="N26" s="169">
        <v>14</v>
      </c>
      <c r="O26" s="169">
        <v>15</v>
      </c>
      <c r="P26" s="168">
        <v>16</v>
      </c>
      <c r="Q26" s="169">
        <v>17</v>
      </c>
      <c r="R26" s="169">
        <v>18</v>
      </c>
      <c r="S26" s="168">
        <v>19</v>
      </c>
      <c r="T26" s="169">
        <v>20</v>
      </c>
      <c r="U26" s="169">
        <v>21</v>
      </c>
    </row>
    <row r="27" spans="1:21" s="5" customFormat="1" ht="36" customHeight="1" x14ac:dyDescent="0.2">
      <c r="A27" s="161" t="s">
        <v>2</v>
      </c>
      <c r="B27" s="106">
        <v>237945.52003000001</v>
      </c>
      <c r="C27" s="106">
        <v>246306.67300000001</v>
      </c>
      <c r="D27" s="106">
        <v>3288.8364999999999</v>
      </c>
      <c r="E27" s="106">
        <v>4200</v>
      </c>
      <c r="F27" s="106">
        <v>209445.10073000001</v>
      </c>
      <c r="G27" s="106">
        <v>223052.39300000001</v>
      </c>
      <c r="H27" s="106">
        <v>25211.5828</v>
      </c>
      <c r="I27" s="106">
        <v>19054.28</v>
      </c>
      <c r="J27" s="106">
        <v>107489.79016</v>
      </c>
      <c r="K27" s="106">
        <v>102956</v>
      </c>
      <c r="L27" s="123">
        <v>1971.2449999999999</v>
      </c>
      <c r="M27" s="106">
        <v>2191</v>
      </c>
      <c r="N27" s="106">
        <v>90938.51</v>
      </c>
      <c r="O27" s="106">
        <v>44102</v>
      </c>
      <c r="P27" s="106">
        <v>13684.3308</v>
      </c>
      <c r="Q27" s="106">
        <v>35212</v>
      </c>
      <c r="R27" s="106">
        <v>895.70435999999995</v>
      </c>
      <c r="S27" s="106">
        <v>21451</v>
      </c>
      <c r="T27" s="106">
        <f>B27+J27</f>
        <v>345435.31018999999</v>
      </c>
      <c r="U27" s="106">
        <f>K27+C27</f>
        <v>349262.67300000001</v>
      </c>
    </row>
    <row r="28" spans="1:21" s="5" customFormat="1" ht="36" customHeight="1" x14ac:dyDescent="0.2">
      <c r="A28" s="161" t="s">
        <v>3</v>
      </c>
      <c r="B28" s="106">
        <v>86187.78426</v>
      </c>
      <c r="C28" s="106">
        <v>133647.27596</v>
      </c>
      <c r="D28" s="106">
        <v>2336.875</v>
      </c>
      <c r="E28" s="106">
        <v>3115</v>
      </c>
      <c r="F28" s="106">
        <v>60770.267169999999</v>
      </c>
      <c r="G28" s="106">
        <v>96010.956999999995</v>
      </c>
      <c r="H28" s="106">
        <v>23080.642090000001</v>
      </c>
      <c r="I28" s="106">
        <v>34521.318959999997</v>
      </c>
      <c r="J28" s="106">
        <v>37151.194739999999</v>
      </c>
      <c r="K28" s="106">
        <v>167141</v>
      </c>
      <c r="L28" s="123">
        <v>532.47</v>
      </c>
      <c r="M28" s="106">
        <v>123221</v>
      </c>
      <c r="N28" s="106">
        <v>35410.617359999997</v>
      </c>
      <c r="O28" s="106">
        <v>38383</v>
      </c>
      <c r="P28" s="106">
        <v>815.06799999999998</v>
      </c>
      <c r="Q28" s="106">
        <v>4507</v>
      </c>
      <c r="R28" s="106">
        <v>393.03937999999999</v>
      </c>
      <c r="S28" s="106">
        <v>1030</v>
      </c>
      <c r="T28" s="106">
        <f t="shared" ref="T28:T42" si="3">B28+J28</f>
        <v>123338.97899999999</v>
      </c>
      <c r="U28" s="106">
        <f>K28+C28</f>
        <v>300788.27596</v>
      </c>
    </row>
    <row r="29" spans="1:21" s="5" customFormat="1" ht="36" customHeight="1" x14ac:dyDescent="0.2">
      <c r="A29" s="123" t="s">
        <v>4</v>
      </c>
      <c r="B29" s="106">
        <v>84279.519849999997</v>
      </c>
      <c r="C29" s="106">
        <v>102799.16</v>
      </c>
      <c r="D29" s="106">
        <v>6239.5280000000002</v>
      </c>
      <c r="E29" s="106">
        <v>660</v>
      </c>
      <c r="F29" s="106">
        <v>73312.691850000003</v>
      </c>
      <c r="G29" s="106">
        <v>90156.06</v>
      </c>
      <c r="H29" s="106">
        <v>4727.3</v>
      </c>
      <c r="I29" s="106">
        <v>11983.1</v>
      </c>
      <c r="J29" s="106">
        <v>69918.937000000005</v>
      </c>
      <c r="K29" s="106">
        <v>142399.4</v>
      </c>
      <c r="L29" s="123">
        <v>1129.8</v>
      </c>
      <c r="M29" s="106">
        <v>145</v>
      </c>
      <c r="N29" s="106">
        <v>62972.819000000003</v>
      </c>
      <c r="O29" s="106">
        <v>37927</v>
      </c>
      <c r="P29" s="106">
        <v>1733.91</v>
      </c>
      <c r="Q29" s="106">
        <v>2730.4</v>
      </c>
      <c r="R29" s="106">
        <v>4082.4079999999999</v>
      </c>
      <c r="S29" s="106">
        <v>101597</v>
      </c>
      <c r="T29" s="106">
        <f>B29+J29</f>
        <v>154198.45685000002</v>
      </c>
      <c r="U29" s="106">
        <f t="shared" ref="U29:U42" si="4">K29+C29</f>
        <v>245198.56</v>
      </c>
    </row>
    <row r="30" spans="1:21" s="5" customFormat="1" ht="36" customHeight="1" x14ac:dyDescent="0.2">
      <c r="A30" s="58" t="s">
        <v>5</v>
      </c>
      <c r="B30" s="106">
        <v>52166.58066</v>
      </c>
      <c r="C30" s="106">
        <v>131401.82</v>
      </c>
      <c r="D30" s="106">
        <v>561.173</v>
      </c>
      <c r="E30" s="106">
        <v>519</v>
      </c>
      <c r="F30" s="106">
        <v>33323.837659999997</v>
      </c>
      <c r="G30" s="106">
        <v>87365.82</v>
      </c>
      <c r="H30" s="106">
        <v>18281.57</v>
      </c>
      <c r="I30" s="106">
        <v>43517</v>
      </c>
      <c r="J30" s="106">
        <v>10327.11</v>
      </c>
      <c r="K30" s="106">
        <v>55281</v>
      </c>
      <c r="L30" s="123">
        <v>357.81</v>
      </c>
      <c r="M30" s="106">
        <v>1946</v>
      </c>
      <c r="N30" s="106">
        <v>6490</v>
      </c>
      <c r="O30" s="106">
        <v>45416</v>
      </c>
      <c r="P30" s="106">
        <v>1330.4</v>
      </c>
      <c r="Q30" s="106">
        <v>4432</v>
      </c>
      <c r="R30" s="106">
        <v>2148.9</v>
      </c>
      <c r="S30" s="106">
        <v>3487</v>
      </c>
      <c r="T30" s="106">
        <f t="shared" si="3"/>
        <v>62493.69066</v>
      </c>
      <c r="U30" s="106">
        <f t="shared" si="4"/>
        <v>186682.82</v>
      </c>
    </row>
    <row r="31" spans="1:21" s="5" customFormat="1" ht="36" customHeight="1" x14ac:dyDescent="0.2">
      <c r="A31" s="58" t="s">
        <v>6</v>
      </c>
      <c r="B31" s="106">
        <v>118068.78397</v>
      </c>
      <c r="C31" s="106">
        <v>163141.51199999999</v>
      </c>
      <c r="D31" s="106">
        <v>954.72</v>
      </c>
      <c r="E31" s="106">
        <v>1620.3</v>
      </c>
      <c r="F31" s="106">
        <v>105001.181</v>
      </c>
      <c r="G31" s="106">
        <v>148456.41200000001</v>
      </c>
      <c r="H31" s="106">
        <v>12112.882970000001</v>
      </c>
      <c r="I31" s="106">
        <v>13064.8</v>
      </c>
      <c r="J31" s="106">
        <v>48867.786</v>
      </c>
      <c r="K31" s="106">
        <v>144387</v>
      </c>
      <c r="L31" s="123">
        <v>808.53599999999994</v>
      </c>
      <c r="M31" s="106">
        <v>396</v>
      </c>
      <c r="N31" s="106">
        <v>42109.614999999998</v>
      </c>
      <c r="O31" s="106">
        <v>126438</v>
      </c>
      <c r="P31" s="106">
        <v>5164.4449999999997</v>
      </c>
      <c r="Q31" s="106">
        <v>6993</v>
      </c>
      <c r="R31" s="106">
        <v>785.19</v>
      </c>
      <c r="S31" s="106">
        <v>10560</v>
      </c>
      <c r="T31" s="106">
        <f t="shared" si="3"/>
        <v>166936.56997000001</v>
      </c>
      <c r="U31" s="106">
        <f t="shared" si="4"/>
        <v>307528.51199999999</v>
      </c>
    </row>
    <row r="32" spans="1:21" s="5" customFormat="1" ht="36" customHeight="1" x14ac:dyDescent="0.2">
      <c r="A32" s="161" t="s">
        <v>7</v>
      </c>
      <c r="B32" s="106">
        <v>223929.59804000001</v>
      </c>
      <c r="C32" s="106">
        <v>306199.10204000003</v>
      </c>
      <c r="D32" s="106">
        <v>4208.5865000000003</v>
      </c>
      <c r="E32" s="106">
        <v>8523.2999999999993</v>
      </c>
      <c r="F32" s="106">
        <v>171493.15153999999</v>
      </c>
      <c r="G32" s="106">
        <v>233121.21204000001</v>
      </c>
      <c r="H32" s="106">
        <v>48227.86</v>
      </c>
      <c r="I32" s="106">
        <v>64554.59</v>
      </c>
      <c r="J32" s="106">
        <v>84454.984039999996</v>
      </c>
      <c r="K32" s="106">
        <v>208906.6</v>
      </c>
      <c r="L32" s="123">
        <v>1475.654</v>
      </c>
      <c r="M32" s="106">
        <v>1137.0999999999999</v>
      </c>
      <c r="N32" s="106">
        <v>71722.068629999994</v>
      </c>
      <c r="O32" s="106">
        <v>159059.5</v>
      </c>
      <c r="P32" s="106">
        <v>5368.01</v>
      </c>
      <c r="Q32" s="106">
        <v>4176</v>
      </c>
      <c r="R32" s="106">
        <v>5889.2514099999999</v>
      </c>
      <c r="S32" s="106">
        <v>44534</v>
      </c>
      <c r="T32" s="106">
        <f t="shared" si="3"/>
        <v>308384.58208000002</v>
      </c>
      <c r="U32" s="106">
        <f t="shared" si="4"/>
        <v>515105.70204</v>
      </c>
    </row>
    <row r="33" spans="1:21" s="5" customFormat="1" ht="36" customHeight="1" x14ac:dyDescent="0.2">
      <c r="A33" s="161" t="s">
        <v>8</v>
      </c>
      <c r="B33" s="106">
        <v>364882.97327000002</v>
      </c>
      <c r="C33" s="106">
        <v>476960.53499999997</v>
      </c>
      <c r="D33" s="106">
        <v>4656.8657999999996</v>
      </c>
      <c r="E33" s="106">
        <v>6058.09</v>
      </c>
      <c r="F33" s="106">
        <v>288058.72065999999</v>
      </c>
      <c r="G33" s="106">
        <v>353956.33500000002</v>
      </c>
      <c r="H33" s="106">
        <v>72167.386809999996</v>
      </c>
      <c r="I33" s="106">
        <v>116946.11</v>
      </c>
      <c r="J33" s="106">
        <v>147241.08475000001</v>
      </c>
      <c r="K33" s="106">
        <v>173907.5</v>
      </c>
      <c r="L33" s="123">
        <v>611.79999999999995</v>
      </c>
      <c r="M33" s="106">
        <v>827</v>
      </c>
      <c r="N33" s="106">
        <v>121616.05</v>
      </c>
      <c r="O33" s="106">
        <v>69198</v>
      </c>
      <c r="P33" s="106">
        <v>13976.655000000001</v>
      </c>
      <c r="Q33" s="106">
        <v>64892</v>
      </c>
      <c r="R33" s="106">
        <v>11036.579750000001</v>
      </c>
      <c r="S33" s="106">
        <v>38990.5</v>
      </c>
      <c r="T33" s="106">
        <f t="shared" si="3"/>
        <v>512124.05802</v>
      </c>
      <c r="U33" s="106">
        <f t="shared" si="4"/>
        <v>650868.03499999992</v>
      </c>
    </row>
    <row r="34" spans="1:21" s="5" customFormat="1" ht="36" customHeight="1" x14ac:dyDescent="0.2">
      <c r="A34" s="161" t="s">
        <v>9</v>
      </c>
      <c r="B34" s="106">
        <v>37952.639999999999</v>
      </c>
      <c r="C34" s="106">
        <v>63217.02162</v>
      </c>
      <c r="D34" s="106">
        <v>580.87</v>
      </c>
      <c r="E34" s="106">
        <v>501</v>
      </c>
      <c r="F34" s="106">
        <v>30484.47</v>
      </c>
      <c r="G34" s="106">
        <v>54584.546320000001</v>
      </c>
      <c r="H34" s="106">
        <v>6887.3</v>
      </c>
      <c r="I34" s="106">
        <v>8131.4753000000001</v>
      </c>
      <c r="J34" s="106">
        <v>23861.9522</v>
      </c>
      <c r="K34" s="106">
        <v>44037</v>
      </c>
      <c r="L34" s="123">
        <v>318.43</v>
      </c>
      <c r="M34" s="106">
        <v>136</v>
      </c>
      <c r="N34" s="106">
        <v>20526.54</v>
      </c>
      <c r="O34" s="106">
        <v>35048</v>
      </c>
      <c r="P34" s="106">
        <v>1799.3722</v>
      </c>
      <c r="Q34" s="106">
        <v>6796</v>
      </c>
      <c r="R34" s="106">
        <v>1217.6099999999999</v>
      </c>
      <c r="S34" s="106">
        <v>2057</v>
      </c>
      <c r="T34" s="106">
        <f t="shared" si="3"/>
        <v>61814.592199999999</v>
      </c>
      <c r="U34" s="106">
        <f t="shared" si="4"/>
        <v>107254.02162</v>
      </c>
    </row>
    <row r="35" spans="1:21" s="5" customFormat="1" ht="36" customHeight="1" x14ac:dyDescent="0.2">
      <c r="A35" s="161" t="s">
        <v>11</v>
      </c>
      <c r="B35" s="106">
        <v>158481.28262000001</v>
      </c>
      <c r="C35" s="106">
        <v>165848.57868999999</v>
      </c>
      <c r="D35" s="106">
        <v>1633.2796000000001</v>
      </c>
      <c r="E35" s="106">
        <v>1358.8409999999999</v>
      </c>
      <c r="F35" s="106">
        <v>130419.36702000001</v>
      </c>
      <c r="G35" s="106">
        <v>148372.03769</v>
      </c>
      <c r="H35" s="106">
        <v>26428.635999999999</v>
      </c>
      <c r="I35" s="106">
        <v>16117.7</v>
      </c>
      <c r="J35" s="106">
        <v>170762.92800000001</v>
      </c>
      <c r="K35" s="106">
        <v>456887.5</v>
      </c>
      <c r="L35" s="123">
        <v>706.61900000000003</v>
      </c>
      <c r="M35" s="106">
        <v>701</v>
      </c>
      <c r="N35" s="106">
        <v>130218.766</v>
      </c>
      <c r="O35" s="106">
        <v>191718</v>
      </c>
      <c r="P35" s="106">
        <v>37913.718999999997</v>
      </c>
      <c r="Q35" s="106">
        <v>257887.4</v>
      </c>
      <c r="R35" s="106">
        <v>1923.8240000000001</v>
      </c>
      <c r="S35" s="106">
        <v>6581.1</v>
      </c>
      <c r="T35" s="106">
        <f t="shared" si="3"/>
        <v>329244.21062000003</v>
      </c>
      <c r="U35" s="106">
        <f t="shared" si="4"/>
        <v>622736.07868999999</v>
      </c>
    </row>
    <row r="36" spans="1:21" s="5" customFormat="1" ht="36" customHeight="1" x14ac:dyDescent="0.2">
      <c r="A36" s="161" t="s">
        <v>10</v>
      </c>
      <c r="B36" s="106">
        <v>38520.964959999998</v>
      </c>
      <c r="C36" s="106">
        <v>76400.72</v>
      </c>
      <c r="D36" s="106">
        <v>381.62</v>
      </c>
      <c r="E36" s="106">
        <v>577</v>
      </c>
      <c r="F36" s="106">
        <v>32796.83</v>
      </c>
      <c r="G36" s="106">
        <v>58627.3</v>
      </c>
      <c r="H36" s="106">
        <v>5342.5149600000004</v>
      </c>
      <c r="I36" s="106">
        <v>17196.419999999998</v>
      </c>
      <c r="J36" s="106">
        <v>47594.913569999997</v>
      </c>
      <c r="K36" s="106">
        <v>31282</v>
      </c>
      <c r="L36" s="123">
        <v>1023.86</v>
      </c>
      <c r="M36" s="106">
        <v>4368</v>
      </c>
      <c r="N36" s="106">
        <v>39520.153570000002</v>
      </c>
      <c r="O36" s="106">
        <v>25680</v>
      </c>
      <c r="P36" s="106">
        <v>6707.4</v>
      </c>
      <c r="Q36" s="106">
        <v>942</v>
      </c>
      <c r="R36" s="106">
        <v>343.5</v>
      </c>
      <c r="S36" s="106">
        <v>292</v>
      </c>
      <c r="T36" s="106">
        <f t="shared" si="3"/>
        <v>86115.878529999987</v>
      </c>
      <c r="U36" s="106">
        <f t="shared" si="4"/>
        <v>107682.72</v>
      </c>
    </row>
    <row r="37" spans="1:21" s="5" customFormat="1" ht="36" customHeight="1" x14ac:dyDescent="0.2">
      <c r="A37" s="161" t="s">
        <v>12</v>
      </c>
      <c r="B37" s="106">
        <v>172339.24624000001</v>
      </c>
      <c r="C37" s="106">
        <v>169650.73887</v>
      </c>
      <c r="D37" s="106">
        <v>4218.4470000000001</v>
      </c>
      <c r="E37" s="106">
        <v>3521</v>
      </c>
      <c r="F37" s="106">
        <v>136620.48983999999</v>
      </c>
      <c r="G37" s="106">
        <v>138569.49887000001</v>
      </c>
      <c r="H37" s="106">
        <v>31500.309399999998</v>
      </c>
      <c r="I37" s="106">
        <v>27560.240000000002</v>
      </c>
      <c r="J37" s="106">
        <v>67566.183749999997</v>
      </c>
      <c r="K37" s="106">
        <v>139282</v>
      </c>
      <c r="L37" s="123">
        <v>3505.5</v>
      </c>
      <c r="M37" s="106">
        <v>1278</v>
      </c>
      <c r="N37" s="106">
        <v>58032.183749999997</v>
      </c>
      <c r="O37" s="106">
        <v>83086</v>
      </c>
      <c r="P37" s="106">
        <v>3051.2</v>
      </c>
      <c r="Q37" s="106">
        <v>41653</v>
      </c>
      <c r="R37" s="106">
        <v>2977.3</v>
      </c>
      <c r="S37" s="106">
        <v>13265</v>
      </c>
      <c r="T37" s="106">
        <f t="shared" si="3"/>
        <v>239905.42999</v>
      </c>
      <c r="U37" s="106">
        <f t="shared" si="4"/>
        <v>308932.73887</v>
      </c>
    </row>
    <row r="38" spans="1:21" s="5" customFormat="1" ht="36" customHeight="1" x14ac:dyDescent="0.2">
      <c r="A38" s="161" t="s">
        <v>13</v>
      </c>
      <c r="B38" s="106">
        <v>306064.36388000002</v>
      </c>
      <c r="C38" s="106">
        <v>362388.79360999999</v>
      </c>
      <c r="D38" s="106">
        <v>43466.314140000002</v>
      </c>
      <c r="E38" s="106">
        <v>3938.4160000000002</v>
      </c>
      <c r="F38" s="106">
        <v>188456.84052</v>
      </c>
      <c r="G38" s="106">
        <v>290239.31348999997</v>
      </c>
      <c r="H38" s="106">
        <v>74141.209220000004</v>
      </c>
      <c r="I38" s="106">
        <v>68211.064119999995</v>
      </c>
      <c r="J38" s="106">
        <v>137065.87491000001</v>
      </c>
      <c r="K38" s="106">
        <v>122259.22749999999</v>
      </c>
      <c r="L38" s="123">
        <v>15444.251</v>
      </c>
      <c r="M38" s="106">
        <v>2687</v>
      </c>
      <c r="N38" s="106">
        <v>53384.487889999997</v>
      </c>
      <c r="O38" s="106">
        <v>103606.22749999999</v>
      </c>
      <c r="P38" s="106">
        <v>28224.282999999999</v>
      </c>
      <c r="Q38" s="106">
        <v>7110</v>
      </c>
      <c r="R38" s="106">
        <v>40012.853020000002</v>
      </c>
      <c r="S38" s="106">
        <v>8856</v>
      </c>
      <c r="T38" s="106">
        <f t="shared" si="3"/>
        <v>443130.23879000003</v>
      </c>
      <c r="U38" s="106">
        <f t="shared" si="4"/>
        <v>484648.02110999997</v>
      </c>
    </row>
    <row r="39" spans="1:21" s="5" customFormat="1" ht="36" customHeight="1" x14ac:dyDescent="0.2">
      <c r="A39" s="161" t="s">
        <v>14</v>
      </c>
      <c r="B39" s="106">
        <v>91576.694319999995</v>
      </c>
      <c r="C39" s="106">
        <v>124142.49</v>
      </c>
      <c r="D39" s="106">
        <v>1473.6079999999999</v>
      </c>
      <c r="E39" s="106">
        <v>621</v>
      </c>
      <c r="F39" s="106">
        <v>79900.686319999993</v>
      </c>
      <c r="G39" s="106">
        <v>120860.49</v>
      </c>
      <c r="H39" s="106">
        <v>10202.4</v>
      </c>
      <c r="I39" s="106">
        <v>2661</v>
      </c>
      <c r="J39" s="106">
        <v>40921.943590000003</v>
      </c>
      <c r="K39" s="106">
        <v>85550.884000000005</v>
      </c>
      <c r="L39" s="123">
        <v>945.79958999999997</v>
      </c>
      <c r="M39" s="106">
        <v>475</v>
      </c>
      <c r="N39" s="106">
        <v>28236.544000000002</v>
      </c>
      <c r="O39" s="106">
        <v>68151</v>
      </c>
      <c r="P39" s="106">
        <v>11036.18</v>
      </c>
      <c r="Q39" s="106">
        <v>13718</v>
      </c>
      <c r="R39" s="106">
        <v>703.42</v>
      </c>
      <c r="S39" s="106">
        <v>3206.884</v>
      </c>
      <c r="T39" s="106">
        <f t="shared" si="3"/>
        <v>132498.63790999999</v>
      </c>
      <c r="U39" s="106">
        <f t="shared" si="4"/>
        <v>209693.37400000001</v>
      </c>
    </row>
    <row r="40" spans="1:21" s="5" customFormat="1" ht="36" customHeight="1" x14ac:dyDescent="0.2">
      <c r="A40" s="163" t="s">
        <v>15</v>
      </c>
      <c r="B40" s="106">
        <v>31388.966230000002</v>
      </c>
      <c r="C40" s="106">
        <v>17142.661</v>
      </c>
      <c r="D40" s="106">
        <v>663.697</v>
      </c>
      <c r="E40" s="106">
        <v>470</v>
      </c>
      <c r="F40" s="106">
        <v>17429.77923</v>
      </c>
      <c r="G40" s="106">
        <v>7568.5609999999997</v>
      </c>
      <c r="H40" s="106">
        <v>13295.49</v>
      </c>
      <c r="I40" s="106">
        <v>9104.1</v>
      </c>
      <c r="J40" s="106">
        <v>8904.6839999999993</v>
      </c>
      <c r="K40" s="106">
        <v>72953.7</v>
      </c>
      <c r="L40" s="123">
        <v>534.97</v>
      </c>
      <c r="M40" s="106">
        <v>735</v>
      </c>
      <c r="N40" s="106">
        <v>7011.3190000000004</v>
      </c>
      <c r="O40" s="106">
        <v>57449.7</v>
      </c>
      <c r="P40" s="106">
        <v>865</v>
      </c>
      <c r="Q40" s="106">
        <v>11323</v>
      </c>
      <c r="R40" s="106">
        <v>493.39499999999998</v>
      </c>
      <c r="S40" s="106">
        <v>3446</v>
      </c>
      <c r="T40" s="106">
        <f t="shared" si="3"/>
        <v>40293.650229999999</v>
      </c>
      <c r="U40" s="106">
        <f t="shared" si="4"/>
        <v>90096.361000000004</v>
      </c>
    </row>
    <row r="41" spans="1:21" s="5" customFormat="1" ht="36" customHeight="1" x14ac:dyDescent="0.2">
      <c r="A41" s="163" t="s">
        <v>70</v>
      </c>
      <c r="B41" s="106">
        <v>278277.65142000001</v>
      </c>
      <c r="C41" s="106">
        <v>329953.30758999998</v>
      </c>
      <c r="D41" s="106">
        <v>12029.112999999999</v>
      </c>
      <c r="E41" s="106">
        <v>4747.51</v>
      </c>
      <c r="F41" s="106">
        <v>224658.52067</v>
      </c>
      <c r="G41" s="106">
        <v>249873.21758999999</v>
      </c>
      <c r="H41" s="106">
        <v>41590.017749999999</v>
      </c>
      <c r="I41" s="106">
        <v>75332.58</v>
      </c>
      <c r="J41" s="106">
        <v>249284.58072999999</v>
      </c>
      <c r="K41" s="106">
        <v>232979.8</v>
      </c>
      <c r="L41" s="123">
        <v>36495.434000000001</v>
      </c>
      <c r="M41" s="106">
        <v>3473.3</v>
      </c>
      <c r="N41" s="106">
        <v>114583.59957000001</v>
      </c>
      <c r="O41" s="106">
        <v>97784</v>
      </c>
      <c r="P41" s="106">
        <v>31779.781999999999</v>
      </c>
      <c r="Q41" s="106">
        <v>42720.5</v>
      </c>
      <c r="R41" s="106">
        <v>66425.765159999995</v>
      </c>
      <c r="S41" s="106">
        <v>89002</v>
      </c>
      <c r="T41" s="106">
        <f t="shared" si="3"/>
        <v>527562.23215000005</v>
      </c>
      <c r="U41" s="106">
        <f t="shared" si="4"/>
        <v>562933.10758999991</v>
      </c>
    </row>
    <row r="42" spans="1:21" s="5" customFormat="1" ht="36" customHeight="1" x14ac:dyDescent="0.2">
      <c r="A42" s="163" t="s">
        <v>16</v>
      </c>
      <c r="B42" s="106">
        <v>42158.596859999998</v>
      </c>
      <c r="C42" s="106">
        <v>58698.44</v>
      </c>
      <c r="D42" s="106">
        <v>717.27886000000001</v>
      </c>
      <c r="E42" s="106">
        <v>620.14</v>
      </c>
      <c r="F42" s="106">
        <v>29019.26</v>
      </c>
      <c r="G42" s="106">
        <v>46581.5</v>
      </c>
      <c r="H42" s="106">
        <v>12422.058000000001</v>
      </c>
      <c r="I42" s="106">
        <v>11496.8</v>
      </c>
      <c r="J42" s="106">
        <v>103198.22487000001</v>
      </c>
      <c r="K42" s="106">
        <v>92907</v>
      </c>
      <c r="L42" s="123">
        <v>47859.73</v>
      </c>
      <c r="M42" s="106">
        <v>671</v>
      </c>
      <c r="N42" s="106">
        <v>44215.30487</v>
      </c>
      <c r="O42" s="106">
        <v>59410</v>
      </c>
      <c r="P42" s="106">
        <v>6808.5</v>
      </c>
      <c r="Q42" s="106">
        <v>13813</v>
      </c>
      <c r="R42" s="106">
        <v>4314.6899999999996</v>
      </c>
      <c r="S42" s="106">
        <v>19013</v>
      </c>
      <c r="T42" s="106">
        <f t="shared" si="3"/>
        <v>145356.82173</v>
      </c>
      <c r="U42" s="106">
        <f t="shared" si="4"/>
        <v>151605.44</v>
      </c>
    </row>
    <row r="43" spans="1:21" s="5" customFormat="1" ht="36" customHeight="1" x14ac:dyDescent="0.2">
      <c r="A43" s="128" t="s">
        <v>26</v>
      </c>
      <c r="B43" s="131">
        <f>SUM(B27:B42)</f>
        <v>2324221.1666099997</v>
      </c>
      <c r="C43" s="131">
        <f t="shared" ref="C43:U43" si="5">SUM(C27:C42)</f>
        <v>2927898.8293799995</v>
      </c>
      <c r="D43" s="131">
        <f t="shared" si="5"/>
        <v>87410.812399999995</v>
      </c>
      <c r="E43" s="131">
        <f t="shared" si="5"/>
        <v>41050.597000000002</v>
      </c>
      <c r="F43" s="131">
        <f t="shared" si="5"/>
        <v>1811191.1942100003</v>
      </c>
      <c r="G43" s="131">
        <f t="shared" si="5"/>
        <v>2347395.6540000001</v>
      </c>
      <c r="H43" s="131">
        <f t="shared" si="5"/>
        <v>425619.16000000003</v>
      </c>
      <c r="I43" s="131">
        <f t="shared" si="5"/>
        <v>539452.57837999996</v>
      </c>
      <c r="J43" s="131">
        <f t="shared" si="5"/>
        <v>1354612.1723100001</v>
      </c>
      <c r="K43" s="131">
        <f t="shared" si="5"/>
        <v>2273117.6115000001</v>
      </c>
      <c r="L43" s="131">
        <f t="shared" si="5"/>
        <v>113721.90859000001</v>
      </c>
      <c r="M43" s="131">
        <f t="shared" si="5"/>
        <v>144387.4</v>
      </c>
      <c r="N43" s="131">
        <f t="shared" si="5"/>
        <v>926988.57863999985</v>
      </c>
      <c r="O43" s="131">
        <f t="shared" si="5"/>
        <v>1242456.4275</v>
      </c>
      <c r="P43" s="131">
        <f t="shared" si="5"/>
        <v>170258.255</v>
      </c>
      <c r="Q43" s="131">
        <f t="shared" si="5"/>
        <v>518905.3</v>
      </c>
      <c r="R43" s="131">
        <f t="shared" si="5"/>
        <v>143643.43008000002</v>
      </c>
      <c r="S43" s="131">
        <f t="shared" si="5"/>
        <v>367368.484</v>
      </c>
      <c r="T43" s="131">
        <f t="shared" si="5"/>
        <v>3678833.33892</v>
      </c>
      <c r="U43" s="131">
        <f t="shared" si="5"/>
        <v>5201016.4408799997</v>
      </c>
    </row>
    <row r="44" spans="1:21" s="1" customFormat="1" ht="22.5" customHeight="1" x14ac:dyDescent="0.2">
      <c r="A44" s="17"/>
      <c r="B44" s="17"/>
      <c r="C44" s="170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1" customFormat="1" ht="22.5" customHeight="1" x14ac:dyDescent="0.2">
      <c r="A45" s="21" t="s">
        <v>91</v>
      </c>
      <c r="B45" s="2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s="4" customFormat="1" ht="30.75" customHeight="1" x14ac:dyDescent="0.2">
      <c r="A46" s="215" t="s">
        <v>59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</row>
    <row r="47" spans="1:21" s="5" customFormat="1" ht="23.25" customHeight="1" x14ac:dyDescent="0.2">
      <c r="A47" s="212" t="s">
        <v>71</v>
      </c>
      <c r="B47" s="201" t="s">
        <v>111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</row>
    <row r="48" spans="1:21" s="5" customFormat="1" ht="29.25" customHeight="1" x14ac:dyDescent="0.2">
      <c r="A48" s="212"/>
      <c r="B48" s="201" t="s">
        <v>112</v>
      </c>
      <c r="C48" s="201"/>
      <c r="D48" s="201"/>
      <c r="E48" s="201"/>
      <c r="F48" s="201"/>
      <c r="G48" s="201"/>
      <c r="H48" s="201"/>
      <c r="I48" s="201"/>
      <c r="J48" s="201" t="s">
        <v>113</v>
      </c>
      <c r="K48" s="201"/>
      <c r="L48" s="201"/>
      <c r="M48" s="201"/>
      <c r="N48" s="201"/>
      <c r="O48" s="201"/>
      <c r="P48" s="201"/>
      <c r="Q48" s="201"/>
      <c r="R48" s="201"/>
      <c r="S48" s="201"/>
      <c r="T48" s="201" t="s">
        <v>114</v>
      </c>
      <c r="U48" s="201"/>
    </row>
    <row r="49" spans="1:21" s="5" customFormat="1" ht="41.25" customHeight="1" x14ac:dyDescent="0.2">
      <c r="A49" s="212"/>
      <c r="B49" s="201" t="s">
        <v>32</v>
      </c>
      <c r="C49" s="201"/>
      <c r="D49" s="225" t="s">
        <v>75</v>
      </c>
      <c r="E49" s="225"/>
      <c r="F49" s="201" t="s">
        <v>53</v>
      </c>
      <c r="G49" s="201"/>
      <c r="H49" s="201" t="s">
        <v>54</v>
      </c>
      <c r="I49" s="201"/>
      <c r="J49" s="201" t="s">
        <v>32</v>
      </c>
      <c r="K49" s="201"/>
      <c r="L49" s="225" t="s">
        <v>75</v>
      </c>
      <c r="M49" s="225"/>
      <c r="N49" s="225" t="s">
        <v>115</v>
      </c>
      <c r="O49" s="225"/>
      <c r="P49" s="201" t="s">
        <v>55</v>
      </c>
      <c r="Q49" s="201"/>
      <c r="R49" s="201" t="s">
        <v>56</v>
      </c>
      <c r="S49" s="201"/>
      <c r="T49" s="201"/>
      <c r="U49" s="201"/>
    </row>
    <row r="50" spans="1:21" s="5" customFormat="1" ht="23.25" customHeight="1" x14ac:dyDescent="0.2">
      <c r="A50" s="212"/>
      <c r="B50" s="201" t="s">
        <v>57</v>
      </c>
      <c r="C50" s="201"/>
      <c r="D50" s="201"/>
      <c r="E50" s="201"/>
      <c r="F50" s="201"/>
      <c r="G50" s="201"/>
      <c r="H50" s="201"/>
      <c r="I50" s="201"/>
      <c r="J50" s="226" t="s">
        <v>57</v>
      </c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</row>
    <row r="51" spans="1:21" s="11" customFormat="1" ht="23.25" customHeight="1" x14ac:dyDescent="0.2">
      <c r="A51" s="212"/>
      <c r="B51" s="153">
        <v>2018</v>
      </c>
      <c r="C51" s="153">
        <v>2019</v>
      </c>
      <c r="D51" s="153">
        <v>2018</v>
      </c>
      <c r="E51" s="153">
        <v>2019</v>
      </c>
      <c r="F51" s="153">
        <v>2018</v>
      </c>
      <c r="G51" s="153">
        <v>2019</v>
      </c>
      <c r="H51" s="153">
        <v>2018</v>
      </c>
      <c r="I51" s="153">
        <v>2019</v>
      </c>
      <c r="J51" s="153">
        <v>2018</v>
      </c>
      <c r="K51" s="153">
        <v>2019</v>
      </c>
      <c r="L51" s="153">
        <v>2018</v>
      </c>
      <c r="M51" s="153">
        <v>2019</v>
      </c>
      <c r="N51" s="153">
        <v>2018</v>
      </c>
      <c r="O51" s="153">
        <v>2019</v>
      </c>
      <c r="P51" s="153">
        <v>2018</v>
      </c>
      <c r="Q51" s="153">
        <v>2019</v>
      </c>
      <c r="R51" s="153">
        <v>2018</v>
      </c>
      <c r="S51" s="153">
        <v>2019</v>
      </c>
      <c r="T51" s="153">
        <v>2018</v>
      </c>
      <c r="U51" s="153">
        <v>2019</v>
      </c>
    </row>
    <row r="52" spans="1:21" s="48" customFormat="1" ht="12.75" customHeight="1" x14ac:dyDescent="0.2">
      <c r="A52" s="168">
        <v>1</v>
      </c>
      <c r="B52" s="169">
        <v>2</v>
      </c>
      <c r="C52" s="169">
        <v>3</v>
      </c>
      <c r="D52" s="168">
        <v>4</v>
      </c>
      <c r="E52" s="169">
        <v>5</v>
      </c>
      <c r="F52" s="169">
        <v>6</v>
      </c>
      <c r="G52" s="168">
        <v>7</v>
      </c>
      <c r="H52" s="169">
        <v>8</v>
      </c>
      <c r="I52" s="169">
        <v>9</v>
      </c>
      <c r="J52" s="168">
        <v>10</v>
      </c>
      <c r="K52" s="169">
        <v>11</v>
      </c>
      <c r="L52" s="169">
        <v>12</v>
      </c>
      <c r="M52" s="168">
        <v>13</v>
      </c>
      <c r="N52" s="169">
        <v>14</v>
      </c>
      <c r="O52" s="169">
        <v>15</v>
      </c>
      <c r="P52" s="168">
        <v>16</v>
      </c>
      <c r="Q52" s="169">
        <v>17</v>
      </c>
      <c r="R52" s="169">
        <v>18</v>
      </c>
      <c r="S52" s="168">
        <v>19</v>
      </c>
      <c r="T52" s="169">
        <v>20</v>
      </c>
      <c r="U52" s="169">
        <v>21</v>
      </c>
    </row>
    <row r="53" spans="1:21" s="5" customFormat="1" ht="36" customHeight="1" x14ac:dyDescent="0.2">
      <c r="A53" s="18" t="s">
        <v>0</v>
      </c>
      <c r="B53" s="106">
        <v>908570.87644999998</v>
      </c>
      <c r="C53" s="106">
        <v>1177319.11121</v>
      </c>
      <c r="D53" s="106">
        <v>57954.352610000002</v>
      </c>
      <c r="E53" s="106">
        <v>15726.75</v>
      </c>
      <c r="F53" s="106">
        <v>705328.39017999999</v>
      </c>
      <c r="G53" s="106">
        <v>953855.47890999995</v>
      </c>
      <c r="H53" s="106">
        <v>145288.13365999999</v>
      </c>
      <c r="I53" s="106">
        <v>207736.8823</v>
      </c>
      <c r="J53" s="106">
        <v>640330.71218999999</v>
      </c>
      <c r="K53" s="106">
        <v>726897.8</v>
      </c>
      <c r="L53" s="106">
        <v>101645.36500000001</v>
      </c>
      <c r="M53" s="106">
        <v>10652.3</v>
      </c>
      <c r="N53" s="106">
        <v>352339.90964999999</v>
      </c>
      <c r="O53" s="106">
        <v>459241</v>
      </c>
      <c r="P53" s="106">
        <v>71090.555999999997</v>
      </c>
      <c r="Q53" s="106">
        <v>111362.5</v>
      </c>
      <c r="R53" s="106">
        <v>115254.88154</v>
      </c>
      <c r="S53" s="106">
        <v>145642</v>
      </c>
      <c r="T53" s="106">
        <f t="shared" ref="T53" si="6">B53+J53</f>
        <v>1548901.58864</v>
      </c>
      <c r="U53" s="106">
        <f>K53+C53</f>
        <v>1904216.91121</v>
      </c>
    </row>
    <row r="54" spans="1:21" s="5" customFormat="1" ht="36" customHeight="1" x14ac:dyDescent="0.2">
      <c r="A54" s="18" t="s">
        <v>1</v>
      </c>
      <c r="B54" s="106">
        <v>1403405.0901599999</v>
      </c>
      <c r="C54" s="106">
        <v>1737598.71817</v>
      </c>
      <c r="D54" s="106">
        <v>29286.459790000001</v>
      </c>
      <c r="E54" s="106">
        <v>25008.847000000002</v>
      </c>
      <c r="F54" s="106">
        <v>1095364.4840299999</v>
      </c>
      <c r="G54" s="106">
        <v>1385102.17509</v>
      </c>
      <c r="H54" s="106">
        <v>278754.14633999998</v>
      </c>
      <c r="I54" s="106">
        <v>327487.69608000002</v>
      </c>
      <c r="J54" s="106">
        <v>703419.51844999997</v>
      </c>
      <c r="K54" s="106">
        <v>1526042.8115000001</v>
      </c>
      <c r="L54" s="106">
        <v>11834.32359</v>
      </c>
      <c r="M54" s="106">
        <v>133576.1</v>
      </c>
      <c r="N54" s="106">
        <v>564147.57898999995</v>
      </c>
      <c r="O54" s="106">
        <v>763446.42749999999</v>
      </c>
      <c r="P54" s="106">
        <v>99167.698999999993</v>
      </c>
      <c r="Q54" s="106">
        <v>407529.8</v>
      </c>
      <c r="R54" s="106">
        <v>28269.916870000001</v>
      </c>
      <c r="S54" s="106">
        <v>221490.484</v>
      </c>
      <c r="T54" s="106">
        <f t="shared" ref="T54:T55" si="7">B54+J54</f>
        <v>2106824.60861</v>
      </c>
      <c r="U54" s="106">
        <f t="shared" ref="U54:U55" si="8">K54+C54</f>
        <v>3263641.5296700001</v>
      </c>
    </row>
    <row r="55" spans="1:21" s="5" customFormat="1" ht="36" customHeight="1" x14ac:dyDescent="0.2">
      <c r="A55" s="18" t="s">
        <v>69</v>
      </c>
      <c r="B55" s="106">
        <v>12245.2</v>
      </c>
      <c r="C55" s="106">
        <v>12981</v>
      </c>
      <c r="D55" s="106">
        <v>170</v>
      </c>
      <c r="E55" s="106">
        <v>315</v>
      </c>
      <c r="F55" s="106">
        <v>10498.32</v>
      </c>
      <c r="G55" s="106">
        <v>8438</v>
      </c>
      <c r="H55" s="106">
        <v>1576.88</v>
      </c>
      <c r="I55" s="106">
        <v>4228</v>
      </c>
      <c r="J55" s="106">
        <v>10861.94167</v>
      </c>
      <c r="K55" s="106">
        <v>20177</v>
      </c>
      <c r="L55" s="106">
        <v>242.22</v>
      </c>
      <c r="M55" s="106">
        <v>159</v>
      </c>
      <c r="N55" s="106">
        <v>10501.09</v>
      </c>
      <c r="O55" s="106">
        <v>19769</v>
      </c>
      <c r="P55" s="106">
        <v>0</v>
      </c>
      <c r="Q55" s="106">
        <v>13</v>
      </c>
      <c r="R55" s="106">
        <v>118.63167</v>
      </c>
      <c r="S55" s="106">
        <v>236</v>
      </c>
      <c r="T55" s="106">
        <f t="shared" si="7"/>
        <v>23107.141670000001</v>
      </c>
      <c r="U55" s="106">
        <f t="shared" si="8"/>
        <v>33158</v>
      </c>
    </row>
    <row r="56" spans="1:21" s="5" customFormat="1" ht="36" customHeight="1" x14ac:dyDescent="0.2">
      <c r="A56" s="128" t="s">
        <v>26</v>
      </c>
      <c r="B56" s="131">
        <f>SUM(B53:B55)</f>
        <v>2324221.1666100002</v>
      </c>
      <c r="C56" s="131">
        <f t="shared" ref="C56:U56" si="9">SUM(C53:C55)</f>
        <v>2927898.82938</v>
      </c>
      <c r="D56" s="131">
        <f t="shared" si="9"/>
        <v>87410.812399999995</v>
      </c>
      <c r="E56" s="131">
        <f t="shared" si="9"/>
        <v>41050.597000000002</v>
      </c>
      <c r="F56" s="131">
        <f t="shared" si="9"/>
        <v>1811191.1942100001</v>
      </c>
      <c r="G56" s="131">
        <f t="shared" si="9"/>
        <v>2347395.6540000001</v>
      </c>
      <c r="H56" s="131">
        <f t="shared" si="9"/>
        <v>425619.16</v>
      </c>
      <c r="I56" s="131">
        <f t="shared" si="9"/>
        <v>539452.57838000008</v>
      </c>
      <c r="J56" s="131">
        <f t="shared" si="9"/>
        <v>1354612.1723100001</v>
      </c>
      <c r="K56" s="131">
        <f t="shared" si="9"/>
        <v>2273117.6115000001</v>
      </c>
      <c r="L56" s="131">
        <f t="shared" si="9"/>
        <v>113721.90859000001</v>
      </c>
      <c r="M56" s="131">
        <f t="shared" si="9"/>
        <v>144387.4</v>
      </c>
      <c r="N56" s="131">
        <f t="shared" si="9"/>
        <v>926988.57863999985</v>
      </c>
      <c r="O56" s="131">
        <f t="shared" si="9"/>
        <v>1242456.4275</v>
      </c>
      <c r="P56" s="131">
        <f t="shared" si="9"/>
        <v>170258.255</v>
      </c>
      <c r="Q56" s="131">
        <f t="shared" si="9"/>
        <v>518905.3</v>
      </c>
      <c r="R56" s="131">
        <f t="shared" si="9"/>
        <v>143643.43007999999</v>
      </c>
      <c r="S56" s="131">
        <f t="shared" si="9"/>
        <v>367368.484</v>
      </c>
      <c r="T56" s="131">
        <f t="shared" si="9"/>
        <v>3678833.33892</v>
      </c>
      <c r="U56" s="131">
        <f t="shared" si="9"/>
        <v>5201016.4408800006</v>
      </c>
    </row>
    <row r="57" spans="1:21" s="1" customFormat="1" ht="22.5" customHeight="1" x14ac:dyDescent="0.2">
      <c r="A57" s="224"/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</row>
    <row r="58" spans="1:21" s="1" customFormat="1" ht="22.5" customHeight="1" x14ac:dyDescent="0.2">
      <c r="A58" s="21" t="s">
        <v>92</v>
      </c>
      <c r="B58" s="2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s="4" customFormat="1" ht="30.75" customHeight="1" x14ac:dyDescent="0.2">
      <c r="A59" s="215" t="s">
        <v>60</v>
      </c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</row>
    <row r="60" spans="1:21" s="5" customFormat="1" ht="24" customHeight="1" x14ac:dyDescent="0.2">
      <c r="A60" s="212" t="s">
        <v>73</v>
      </c>
      <c r="B60" s="201" t="s">
        <v>111</v>
      </c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</row>
    <row r="61" spans="1:21" s="5" customFormat="1" ht="29.25" customHeight="1" x14ac:dyDescent="0.2">
      <c r="A61" s="212"/>
      <c r="B61" s="201" t="s">
        <v>112</v>
      </c>
      <c r="C61" s="201"/>
      <c r="D61" s="201"/>
      <c r="E61" s="201"/>
      <c r="F61" s="201"/>
      <c r="G61" s="201"/>
      <c r="H61" s="201"/>
      <c r="I61" s="201"/>
      <c r="J61" s="201" t="s">
        <v>113</v>
      </c>
      <c r="K61" s="201"/>
      <c r="L61" s="201"/>
      <c r="M61" s="201"/>
      <c r="N61" s="201"/>
      <c r="O61" s="201"/>
      <c r="P61" s="201"/>
      <c r="Q61" s="201"/>
      <c r="R61" s="201"/>
      <c r="S61" s="201"/>
      <c r="T61" s="201" t="s">
        <v>114</v>
      </c>
      <c r="U61" s="201"/>
    </row>
    <row r="62" spans="1:21" s="5" customFormat="1" ht="41.25" customHeight="1" x14ac:dyDescent="0.2">
      <c r="A62" s="212"/>
      <c r="B62" s="201" t="s">
        <v>32</v>
      </c>
      <c r="C62" s="201"/>
      <c r="D62" s="225" t="s">
        <v>75</v>
      </c>
      <c r="E62" s="225"/>
      <c r="F62" s="201" t="s">
        <v>53</v>
      </c>
      <c r="G62" s="201"/>
      <c r="H62" s="201" t="s">
        <v>54</v>
      </c>
      <c r="I62" s="201"/>
      <c r="J62" s="201" t="s">
        <v>32</v>
      </c>
      <c r="K62" s="201"/>
      <c r="L62" s="225" t="s">
        <v>75</v>
      </c>
      <c r="M62" s="225"/>
      <c r="N62" s="225" t="s">
        <v>115</v>
      </c>
      <c r="O62" s="225"/>
      <c r="P62" s="201" t="s">
        <v>55</v>
      </c>
      <c r="Q62" s="201"/>
      <c r="R62" s="201" t="s">
        <v>56</v>
      </c>
      <c r="S62" s="201"/>
      <c r="T62" s="201"/>
      <c r="U62" s="201"/>
    </row>
    <row r="63" spans="1:21" s="5" customFormat="1" ht="23.25" customHeight="1" x14ac:dyDescent="0.2">
      <c r="A63" s="212"/>
      <c r="B63" s="201" t="s">
        <v>57</v>
      </c>
      <c r="C63" s="201"/>
      <c r="D63" s="201"/>
      <c r="E63" s="201"/>
      <c r="F63" s="201"/>
      <c r="G63" s="201"/>
      <c r="H63" s="201"/>
      <c r="I63" s="201"/>
      <c r="J63" s="226" t="s">
        <v>57</v>
      </c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</row>
    <row r="64" spans="1:21" s="11" customFormat="1" ht="23.25" customHeight="1" x14ac:dyDescent="0.2">
      <c r="A64" s="212"/>
      <c r="B64" s="153">
        <v>2018</v>
      </c>
      <c r="C64" s="153">
        <v>2019</v>
      </c>
      <c r="D64" s="153">
        <v>2018</v>
      </c>
      <c r="E64" s="153">
        <v>2019</v>
      </c>
      <c r="F64" s="153">
        <v>2018</v>
      </c>
      <c r="G64" s="153">
        <v>2019</v>
      </c>
      <c r="H64" s="153">
        <v>2018</v>
      </c>
      <c r="I64" s="153">
        <v>2019</v>
      </c>
      <c r="J64" s="153">
        <v>2018</v>
      </c>
      <c r="K64" s="153">
        <v>2019</v>
      </c>
      <c r="L64" s="153">
        <v>2018</v>
      </c>
      <c r="M64" s="153">
        <v>2019</v>
      </c>
      <c r="N64" s="153">
        <v>2018</v>
      </c>
      <c r="O64" s="153">
        <v>2019</v>
      </c>
      <c r="P64" s="153">
        <v>2018</v>
      </c>
      <c r="Q64" s="153">
        <v>2019</v>
      </c>
      <c r="R64" s="153">
        <v>2018</v>
      </c>
      <c r="S64" s="153">
        <v>2019</v>
      </c>
      <c r="T64" s="153">
        <v>2018</v>
      </c>
      <c r="U64" s="153">
        <v>2019</v>
      </c>
    </row>
    <row r="65" spans="1:21" s="48" customFormat="1" ht="12.75" customHeight="1" x14ac:dyDescent="0.2">
      <c r="A65" s="168">
        <v>1</v>
      </c>
      <c r="B65" s="169">
        <v>2</v>
      </c>
      <c r="C65" s="169">
        <v>3</v>
      </c>
      <c r="D65" s="168">
        <v>4</v>
      </c>
      <c r="E65" s="169">
        <v>5</v>
      </c>
      <c r="F65" s="169">
        <v>6</v>
      </c>
      <c r="G65" s="168">
        <v>7</v>
      </c>
      <c r="H65" s="169">
        <v>8</v>
      </c>
      <c r="I65" s="169">
        <v>9</v>
      </c>
      <c r="J65" s="168">
        <v>10</v>
      </c>
      <c r="K65" s="169">
        <v>11</v>
      </c>
      <c r="L65" s="169">
        <v>12</v>
      </c>
      <c r="M65" s="168">
        <v>13</v>
      </c>
      <c r="N65" s="169">
        <v>14</v>
      </c>
      <c r="O65" s="169">
        <v>15</v>
      </c>
      <c r="P65" s="168">
        <v>16</v>
      </c>
      <c r="Q65" s="169">
        <v>17</v>
      </c>
      <c r="R65" s="169">
        <v>18</v>
      </c>
      <c r="S65" s="168">
        <v>19</v>
      </c>
      <c r="T65" s="169">
        <v>20</v>
      </c>
      <c r="U65" s="169">
        <v>21</v>
      </c>
    </row>
    <row r="66" spans="1:21" s="7" customFormat="1" ht="36" customHeight="1" x14ac:dyDescent="0.2">
      <c r="A66" s="163" t="s">
        <v>18</v>
      </c>
      <c r="B66" s="106">
        <v>109512.09239999999</v>
      </c>
      <c r="C66" s="106">
        <v>130869.28799</v>
      </c>
      <c r="D66" s="106">
        <v>3191.44589</v>
      </c>
      <c r="E66" s="106">
        <v>1762.616</v>
      </c>
      <c r="F66" s="106">
        <v>64225.8724</v>
      </c>
      <c r="G66" s="106">
        <v>102169.82199</v>
      </c>
      <c r="H66" s="106">
        <v>42094.774109999998</v>
      </c>
      <c r="I66" s="106">
        <v>26936.85</v>
      </c>
      <c r="J66" s="106">
        <v>39644.049350000001</v>
      </c>
      <c r="K66" s="106">
        <v>34837.227500000001</v>
      </c>
      <c r="L66" s="106">
        <v>1300.135</v>
      </c>
      <c r="M66" s="106">
        <v>886</v>
      </c>
      <c r="N66" s="106">
        <v>22251.834350000001</v>
      </c>
      <c r="O66" s="106">
        <v>27570.227500000001</v>
      </c>
      <c r="P66" s="106">
        <v>14566.78</v>
      </c>
      <c r="Q66" s="106">
        <v>3246</v>
      </c>
      <c r="R66" s="106">
        <v>1525.3</v>
      </c>
      <c r="S66" s="106">
        <v>3135</v>
      </c>
      <c r="T66" s="106">
        <f t="shared" ref="T66" si="10">B66+J66</f>
        <v>149156.14175000001</v>
      </c>
      <c r="U66" s="106">
        <f t="shared" ref="U66" si="11">K66+C66</f>
        <v>165706.51548999999</v>
      </c>
    </row>
    <row r="67" spans="1:21" s="7" customFormat="1" ht="36" customHeight="1" x14ac:dyDescent="0.2">
      <c r="A67" s="163" t="s">
        <v>19</v>
      </c>
      <c r="B67" s="106">
        <v>454250.04801000003</v>
      </c>
      <c r="C67" s="106">
        <v>574959.42934999999</v>
      </c>
      <c r="D67" s="106">
        <v>7458.0560999999998</v>
      </c>
      <c r="E67" s="106">
        <v>10175.141</v>
      </c>
      <c r="F67" s="106">
        <v>363535.49591</v>
      </c>
      <c r="G67" s="106">
        <v>481581.93122999999</v>
      </c>
      <c r="H67" s="106">
        <v>83256.495999999999</v>
      </c>
      <c r="I67" s="106">
        <v>83202.357120000001</v>
      </c>
      <c r="J67" s="106">
        <v>258076.90637000001</v>
      </c>
      <c r="K67" s="106">
        <v>700734.1</v>
      </c>
      <c r="L67" s="106">
        <v>2631.223</v>
      </c>
      <c r="M67" s="106">
        <v>2022.1</v>
      </c>
      <c r="N67" s="106">
        <v>203801.02063000001</v>
      </c>
      <c r="O67" s="106">
        <v>382574.5</v>
      </c>
      <c r="P67" s="106">
        <v>43803.008999999998</v>
      </c>
      <c r="Q67" s="106">
        <v>265163.40000000002</v>
      </c>
      <c r="R67" s="106">
        <v>7841.6537399999997</v>
      </c>
      <c r="S67" s="106">
        <v>50974.1</v>
      </c>
      <c r="T67" s="106">
        <f>B67+J67</f>
        <v>712326.95438000001</v>
      </c>
      <c r="U67" s="106">
        <f t="shared" ref="U67:U74" si="12">K67+C67</f>
        <v>1275693.52935</v>
      </c>
    </row>
    <row r="68" spans="1:21" s="4" customFormat="1" ht="36" customHeight="1" x14ac:dyDescent="0.2">
      <c r="A68" s="163" t="s">
        <v>20</v>
      </c>
      <c r="B68" s="106">
        <v>616835.47805000003</v>
      </c>
      <c r="C68" s="106">
        <v>768918.67599999998</v>
      </c>
      <c r="D68" s="106">
        <v>12893.782800000001</v>
      </c>
      <c r="E68" s="106">
        <v>8412.09</v>
      </c>
      <c r="F68" s="106">
        <v>494060.98051000002</v>
      </c>
      <c r="G68" s="106">
        <v>610120.45600000001</v>
      </c>
      <c r="H68" s="106">
        <v>109880.71474</v>
      </c>
      <c r="I68" s="106">
        <v>150386.13</v>
      </c>
      <c r="J68" s="106">
        <v>313428.91501</v>
      </c>
      <c r="K68" s="106">
        <v>566997.48400000005</v>
      </c>
      <c r="L68" s="106">
        <v>3835.6455900000001</v>
      </c>
      <c r="M68" s="106">
        <v>129070</v>
      </c>
      <c r="N68" s="106">
        <v>256115.69128999999</v>
      </c>
      <c r="O68" s="106">
        <v>206177.7</v>
      </c>
      <c r="P68" s="106">
        <v>37264.910000000003</v>
      </c>
      <c r="Q68" s="106">
        <v>82259.399999999994</v>
      </c>
      <c r="R68" s="106">
        <v>16212.66813</v>
      </c>
      <c r="S68" s="106">
        <v>149490.38399999999</v>
      </c>
      <c r="T68" s="106">
        <f t="shared" ref="T68:T74" si="13">B68+J68</f>
        <v>930264.39306000003</v>
      </c>
      <c r="U68" s="106">
        <f t="shared" si="12"/>
        <v>1335916.1600000001</v>
      </c>
    </row>
    <row r="69" spans="1:21" s="5" customFormat="1" ht="36" customHeight="1" x14ac:dyDescent="0.2">
      <c r="A69" s="163" t="s">
        <v>21</v>
      </c>
      <c r="B69" s="106">
        <v>225199.02170000001</v>
      </c>
      <c r="C69" s="106">
        <v>258075.32483</v>
      </c>
      <c r="D69" s="106">
        <v>5894.7250000000004</v>
      </c>
      <c r="E69" s="106">
        <v>4537</v>
      </c>
      <c r="F69" s="106">
        <v>175782.13521000001</v>
      </c>
      <c r="G69" s="106">
        <v>191714.96587000001</v>
      </c>
      <c r="H69" s="106">
        <v>43522.161489999999</v>
      </c>
      <c r="I69" s="106">
        <v>61823.358959999998</v>
      </c>
      <c r="J69" s="106">
        <v>92395.447719999996</v>
      </c>
      <c r="K69" s="106">
        <v>223431</v>
      </c>
      <c r="L69" s="106">
        <v>4067.32</v>
      </c>
      <c r="M69" s="106">
        <v>1598</v>
      </c>
      <c r="N69" s="106">
        <v>81979.032720000003</v>
      </c>
      <c r="O69" s="106">
        <v>147124</v>
      </c>
      <c r="P69" s="106">
        <v>3533</v>
      </c>
      <c r="Q69" s="106">
        <v>56848</v>
      </c>
      <c r="R69" s="106">
        <v>2816.0949999999998</v>
      </c>
      <c r="S69" s="106">
        <v>17861</v>
      </c>
      <c r="T69" s="106">
        <f t="shared" si="13"/>
        <v>317594.46941999998</v>
      </c>
      <c r="U69" s="106">
        <f t="shared" si="12"/>
        <v>481506.32483</v>
      </c>
    </row>
    <row r="70" spans="1:21" s="7" customFormat="1" ht="36" customHeight="1" x14ac:dyDescent="0.2">
      <c r="A70" s="163" t="s">
        <v>22</v>
      </c>
      <c r="B70" s="106">
        <v>62644.479480000002</v>
      </c>
      <c r="C70" s="106">
        <v>120903.59699999999</v>
      </c>
      <c r="D70" s="106">
        <v>876.91324999999995</v>
      </c>
      <c r="E70" s="106">
        <v>1042.8</v>
      </c>
      <c r="F70" s="106">
        <v>55715.831120000003</v>
      </c>
      <c r="G70" s="106">
        <v>114312.25</v>
      </c>
      <c r="H70" s="106">
        <v>6051.7351099999996</v>
      </c>
      <c r="I70" s="106">
        <v>5548.5469999999996</v>
      </c>
      <c r="J70" s="106">
        <v>105539.32455999999</v>
      </c>
      <c r="K70" s="106">
        <v>70946</v>
      </c>
      <c r="L70" s="106">
        <v>13845.071</v>
      </c>
      <c r="M70" s="106">
        <v>145</v>
      </c>
      <c r="N70" s="106">
        <v>39937.05154</v>
      </c>
      <c r="O70" s="106">
        <v>33179</v>
      </c>
      <c r="P70" s="106">
        <v>14681.128000000001</v>
      </c>
      <c r="Q70" s="106">
        <v>34522</v>
      </c>
      <c r="R70" s="106">
        <v>37076.07402</v>
      </c>
      <c r="S70" s="106">
        <v>3100</v>
      </c>
      <c r="T70" s="106">
        <f t="shared" si="13"/>
        <v>168183.80403999999</v>
      </c>
      <c r="U70" s="106">
        <f>K70+C70</f>
        <v>191849.59700000001</v>
      </c>
    </row>
    <row r="71" spans="1:21" s="5" customFormat="1" ht="36" customHeight="1" x14ac:dyDescent="0.2">
      <c r="A71" s="162" t="s">
        <v>23</v>
      </c>
      <c r="B71" s="106">
        <v>348794.20568999997</v>
      </c>
      <c r="C71" s="106">
        <v>430176.44462000002</v>
      </c>
      <c r="D71" s="106">
        <v>4812.8604999999998</v>
      </c>
      <c r="E71" s="106">
        <v>5668</v>
      </c>
      <c r="F71" s="106">
        <v>304755.89238999999</v>
      </c>
      <c r="G71" s="106">
        <v>360662.80932</v>
      </c>
      <c r="H71" s="106">
        <v>39225.452799999999</v>
      </c>
      <c r="I71" s="106">
        <v>63845.635300000002</v>
      </c>
      <c r="J71" s="106">
        <v>154038.49335999999</v>
      </c>
      <c r="K71" s="106">
        <v>191091</v>
      </c>
      <c r="L71" s="106">
        <v>2682.915</v>
      </c>
      <c r="M71" s="106">
        <v>2835</v>
      </c>
      <c r="N71" s="106">
        <v>122869.2</v>
      </c>
      <c r="O71" s="106">
        <v>141426</v>
      </c>
      <c r="P71" s="106">
        <v>21945.907999999999</v>
      </c>
      <c r="Q71" s="106">
        <v>19983</v>
      </c>
      <c r="R71" s="106">
        <v>6540.4703600000003</v>
      </c>
      <c r="S71" s="106">
        <v>26847</v>
      </c>
      <c r="T71" s="106">
        <f t="shared" si="13"/>
        <v>502832.69904999994</v>
      </c>
      <c r="U71" s="106">
        <f t="shared" si="12"/>
        <v>621267.44461999997</v>
      </c>
    </row>
    <row r="72" spans="1:21" s="3" customFormat="1" ht="36" customHeight="1" x14ac:dyDescent="0.2">
      <c r="A72" s="162" t="s">
        <v>24</v>
      </c>
      <c r="B72" s="106">
        <v>447864.46441999997</v>
      </c>
      <c r="C72" s="106">
        <v>556108.62959000003</v>
      </c>
      <c r="D72" s="106">
        <v>51369.79</v>
      </c>
      <c r="E72" s="106">
        <v>8473.81</v>
      </c>
      <c r="F72" s="106">
        <v>309294.97667</v>
      </c>
      <c r="G72" s="106">
        <v>419196.91959</v>
      </c>
      <c r="H72" s="106">
        <v>87199.697750000007</v>
      </c>
      <c r="I72" s="106">
        <v>128437.9</v>
      </c>
      <c r="J72" s="106">
        <v>296206.90240000002</v>
      </c>
      <c r="K72" s="106">
        <v>377806.8</v>
      </c>
      <c r="L72" s="106">
        <v>37486.889000000003</v>
      </c>
      <c r="M72" s="106">
        <v>7293.3</v>
      </c>
      <c r="N72" s="106">
        <v>163689.44623999999</v>
      </c>
      <c r="O72" s="106">
        <v>230515</v>
      </c>
      <c r="P72" s="106">
        <v>27655.02</v>
      </c>
      <c r="Q72" s="106">
        <v>43068.5</v>
      </c>
      <c r="R72" s="106">
        <v>67375.547160000002</v>
      </c>
      <c r="S72" s="106">
        <v>96930</v>
      </c>
      <c r="T72" s="106">
        <f t="shared" si="13"/>
        <v>744071.36682</v>
      </c>
      <c r="U72" s="106">
        <f t="shared" si="12"/>
        <v>933915.42959000007</v>
      </c>
    </row>
    <row r="73" spans="1:21" s="5" customFormat="1" ht="36" customHeight="1" x14ac:dyDescent="0.2">
      <c r="A73" s="163" t="s">
        <v>25</v>
      </c>
      <c r="B73" s="106">
        <v>46876.17686</v>
      </c>
      <c r="C73" s="106">
        <v>74906.44</v>
      </c>
      <c r="D73" s="106">
        <v>743.23886000000005</v>
      </c>
      <c r="E73" s="106">
        <v>664.14</v>
      </c>
      <c r="F73" s="106">
        <v>33321.69</v>
      </c>
      <c r="G73" s="106">
        <v>59198.5</v>
      </c>
      <c r="H73" s="106">
        <v>12811.248</v>
      </c>
      <c r="I73" s="106">
        <v>15043.8</v>
      </c>
      <c r="J73" s="106">
        <v>84420.191869999995</v>
      </c>
      <c r="K73" s="106">
        <v>87097</v>
      </c>
      <c r="L73" s="106">
        <v>47630.49</v>
      </c>
      <c r="M73" s="106">
        <v>379</v>
      </c>
      <c r="N73" s="106">
        <v>25844.211869999999</v>
      </c>
      <c r="O73" s="106">
        <v>54121</v>
      </c>
      <c r="P73" s="106">
        <v>6808.5</v>
      </c>
      <c r="Q73" s="106">
        <v>13802</v>
      </c>
      <c r="R73" s="106">
        <v>4136.99</v>
      </c>
      <c r="S73" s="106">
        <v>18795</v>
      </c>
      <c r="T73" s="106">
        <f t="shared" si="13"/>
        <v>131296.36872999999</v>
      </c>
      <c r="U73" s="106">
        <f t="shared" si="12"/>
        <v>162003.44</v>
      </c>
    </row>
    <row r="74" spans="1:21" s="5" customFormat="1" ht="36" customHeight="1" x14ac:dyDescent="0.2">
      <c r="A74" s="162" t="s">
        <v>69</v>
      </c>
      <c r="B74" s="106">
        <v>12245.2</v>
      </c>
      <c r="C74" s="106">
        <v>12981</v>
      </c>
      <c r="D74" s="106">
        <v>170</v>
      </c>
      <c r="E74" s="106">
        <v>315</v>
      </c>
      <c r="F74" s="106">
        <v>10498.32</v>
      </c>
      <c r="G74" s="106">
        <v>8438</v>
      </c>
      <c r="H74" s="106">
        <v>1576.88</v>
      </c>
      <c r="I74" s="106">
        <v>4228</v>
      </c>
      <c r="J74" s="106">
        <v>10861.94167</v>
      </c>
      <c r="K74" s="106">
        <v>20177</v>
      </c>
      <c r="L74" s="106">
        <v>242.22</v>
      </c>
      <c r="M74" s="106">
        <v>159</v>
      </c>
      <c r="N74" s="106">
        <v>10501.09</v>
      </c>
      <c r="O74" s="106">
        <v>19769</v>
      </c>
      <c r="P74" s="106">
        <v>0</v>
      </c>
      <c r="Q74" s="106">
        <v>13</v>
      </c>
      <c r="R74" s="106">
        <v>118.63167</v>
      </c>
      <c r="S74" s="106">
        <v>236</v>
      </c>
      <c r="T74" s="106">
        <f t="shared" si="13"/>
        <v>23107.141670000001</v>
      </c>
      <c r="U74" s="106">
        <f t="shared" si="12"/>
        <v>33158</v>
      </c>
    </row>
    <row r="75" spans="1:21" s="3" customFormat="1" ht="36" customHeight="1" x14ac:dyDescent="0.2">
      <c r="A75" s="135" t="s">
        <v>26</v>
      </c>
      <c r="B75" s="131">
        <f>SUM(B66:B74)</f>
        <v>2324221.1666100002</v>
      </c>
      <c r="C75" s="131">
        <f t="shared" ref="C75:U75" si="14">SUM(C66:C74)</f>
        <v>2927898.82938</v>
      </c>
      <c r="D75" s="131">
        <f t="shared" si="14"/>
        <v>87410.81240000001</v>
      </c>
      <c r="E75" s="131">
        <f t="shared" si="14"/>
        <v>41050.597000000002</v>
      </c>
      <c r="F75" s="131">
        <f t="shared" si="14"/>
        <v>1811191.1942099999</v>
      </c>
      <c r="G75" s="131">
        <f t="shared" si="14"/>
        <v>2347395.6540000001</v>
      </c>
      <c r="H75" s="131">
        <f t="shared" si="14"/>
        <v>425619.16</v>
      </c>
      <c r="I75" s="131">
        <f t="shared" si="14"/>
        <v>539452.57838000008</v>
      </c>
      <c r="J75" s="131">
        <f t="shared" si="14"/>
        <v>1354612.1723100001</v>
      </c>
      <c r="K75" s="131">
        <f t="shared" si="14"/>
        <v>2273117.6115000001</v>
      </c>
      <c r="L75" s="131">
        <f t="shared" si="14"/>
        <v>113721.90859000001</v>
      </c>
      <c r="M75" s="131">
        <f t="shared" si="14"/>
        <v>144387.4</v>
      </c>
      <c r="N75" s="131">
        <f t="shared" si="14"/>
        <v>926988.57863999985</v>
      </c>
      <c r="O75" s="131">
        <f t="shared" si="14"/>
        <v>1242456.4275</v>
      </c>
      <c r="P75" s="131">
        <f t="shared" si="14"/>
        <v>170258.25499999998</v>
      </c>
      <c r="Q75" s="131">
        <f t="shared" si="14"/>
        <v>518905.30000000005</v>
      </c>
      <c r="R75" s="131">
        <f t="shared" si="14"/>
        <v>143643.43007999999</v>
      </c>
      <c r="S75" s="131">
        <f t="shared" si="14"/>
        <v>367368.484</v>
      </c>
      <c r="T75" s="131">
        <f t="shared" si="14"/>
        <v>3678833.33892</v>
      </c>
      <c r="U75" s="131">
        <f t="shared" si="14"/>
        <v>5201016.4408799997</v>
      </c>
    </row>
    <row r="76" spans="1:21" s="1" customFormat="1" ht="31.5" customHeight="1" x14ac:dyDescent="0.2">
      <c r="A76" s="224"/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</row>
    <row r="77" spans="1:21" ht="21" customHeight="1" x14ac:dyDescent="0.2"/>
    <row r="78" spans="1:21" ht="21" customHeight="1" x14ac:dyDescent="0.2">
      <c r="C78" s="28"/>
      <c r="D78" s="20"/>
      <c r="E78" s="28"/>
      <c r="F78" s="20"/>
      <c r="G78" s="28"/>
      <c r="H78" s="20"/>
      <c r="I78" s="28"/>
      <c r="J78" s="20"/>
      <c r="K78" s="28"/>
      <c r="L78" s="20"/>
    </row>
    <row r="79" spans="1:21" ht="21" customHeight="1" x14ac:dyDescent="0.2">
      <c r="C79" s="28"/>
      <c r="D79" s="20"/>
      <c r="E79" s="28"/>
      <c r="F79" s="20"/>
      <c r="G79" s="28"/>
      <c r="H79" s="20"/>
      <c r="I79" s="28"/>
      <c r="J79" s="20"/>
      <c r="K79" s="28"/>
      <c r="L79" s="20"/>
    </row>
    <row r="80" spans="1:21" ht="21" customHeight="1" x14ac:dyDescent="0.2">
      <c r="C80" s="28"/>
      <c r="D80" s="20"/>
      <c r="E80" s="28"/>
      <c r="F80" s="20"/>
      <c r="G80" s="28"/>
      <c r="H80" s="20"/>
      <c r="I80" s="28"/>
      <c r="J80" s="20"/>
      <c r="K80" s="28"/>
      <c r="L80" s="20"/>
    </row>
    <row r="81" spans="3:12" ht="21" customHeight="1" x14ac:dyDescent="0.2">
      <c r="C81" s="28"/>
      <c r="D81" s="20"/>
      <c r="E81" s="28"/>
      <c r="F81" s="20"/>
      <c r="G81" s="28"/>
      <c r="H81" s="20"/>
      <c r="I81" s="28"/>
      <c r="J81" s="20"/>
      <c r="K81" s="28"/>
      <c r="L81" s="20"/>
    </row>
    <row r="82" spans="3:12" ht="21" customHeight="1" x14ac:dyDescent="0.2">
      <c r="C82" s="28"/>
      <c r="D82" s="20"/>
      <c r="E82" s="28"/>
      <c r="F82" s="20"/>
      <c r="G82" s="28"/>
      <c r="H82" s="20"/>
      <c r="I82" s="28"/>
      <c r="J82" s="20"/>
      <c r="K82" s="28"/>
      <c r="L82" s="20"/>
    </row>
    <row r="83" spans="3:12" ht="21" customHeight="1" x14ac:dyDescent="0.2">
      <c r="C83" s="28"/>
      <c r="D83" s="20"/>
      <c r="E83" s="28"/>
      <c r="F83" s="20"/>
      <c r="G83" s="28"/>
      <c r="H83" s="20"/>
      <c r="I83" s="28"/>
      <c r="J83" s="20"/>
      <c r="K83" s="28"/>
      <c r="L83" s="20"/>
    </row>
    <row r="84" spans="3:12" ht="21" customHeight="1" x14ac:dyDescent="0.2">
      <c r="C84" s="28"/>
      <c r="D84" s="20"/>
      <c r="E84" s="28"/>
      <c r="F84" s="20"/>
      <c r="G84" s="28"/>
      <c r="H84" s="20"/>
      <c r="I84" s="28"/>
      <c r="J84" s="20"/>
      <c r="K84" s="28"/>
      <c r="L84" s="20"/>
    </row>
    <row r="85" spans="3:12" ht="21" customHeight="1" x14ac:dyDescent="0.2">
      <c r="C85" s="28"/>
      <c r="D85" s="20"/>
      <c r="E85" s="28"/>
      <c r="F85" s="20"/>
      <c r="G85" s="28"/>
      <c r="H85" s="20"/>
      <c r="I85" s="28"/>
      <c r="J85" s="20"/>
      <c r="K85" s="28"/>
      <c r="L85" s="20"/>
    </row>
    <row r="86" spans="3:12" ht="21" customHeight="1" x14ac:dyDescent="0.2"/>
    <row r="87" spans="3:12" ht="21" customHeight="1" x14ac:dyDescent="0.2"/>
    <row r="88" spans="3:12" ht="21" customHeight="1" x14ac:dyDescent="0.2"/>
    <row r="89" spans="3:12" ht="21" customHeight="1" x14ac:dyDescent="0.2"/>
    <row r="90" spans="3:12" ht="21" customHeight="1" x14ac:dyDescent="0.2"/>
    <row r="91" spans="3:12" ht="21" customHeight="1" x14ac:dyDescent="0.2"/>
    <row r="92" spans="3:12" ht="21" customHeight="1" x14ac:dyDescent="0.2"/>
    <row r="93" spans="3:12" ht="21" customHeight="1" x14ac:dyDescent="0.2"/>
  </sheetData>
  <mergeCells count="71">
    <mergeCell ref="R49:S49"/>
    <mergeCell ref="B50:I50"/>
    <mergeCell ref="D49:E49"/>
    <mergeCell ref="T22:U23"/>
    <mergeCell ref="F23:G23"/>
    <mergeCell ref="P49:Q49"/>
    <mergeCell ref="L23:M23"/>
    <mergeCell ref="A46:U46"/>
    <mergeCell ref="R23:S23"/>
    <mergeCell ref="J23:K23"/>
    <mergeCell ref="A21:A25"/>
    <mergeCell ref="B23:C23"/>
    <mergeCell ref="J24:U24"/>
    <mergeCell ref="B48:I48"/>
    <mergeCell ref="B24:I24"/>
    <mergeCell ref="P23:Q23"/>
    <mergeCell ref="N23:O23"/>
    <mergeCell ref="J7:U7"/>
    <mergeCell ref="H23:I23"/>
    <mergeCell ref="B21:U21"/>
    <mergeCell ref="A20:U20"/>
    <mergeCell ref="B7:I7"/>
    <mergeCell ref="A17:U17"/>
    <mergeCell ref="B22:I22"/>
    <mergeCell ref="J22:S22"/>
    <mergeCell ref="A4:A8"/>
    <mergeCell ref="D23:E23"/>
    <mergeCell ref="A3:U3"/>
    <mergeCell ref="J5:S5"/>
    <mergeCell ref="B4:U4"/>
    <mergeCell ref="F6:G6"/>
    <mergeCell ref="H6:I6"/>
    <mergeCell ref="B5:I5"/>
    <mergeCell ref="R6:S6"/>
    <mergeCell ref="J6:K6"/>
    <mergeCell ref="N6:O6"/>
    <mergeCell ref="T5:U6"/>
    <mergeCell ref="P6:Q6"/>
    <mergeCell ref="B6:C6"/>
    <mergeCell ref="D6:E6"/>
    <mergeCell ref="L6:M6"/>
    <mergeCell ref="J49:K49"/>
    <mergeCell ref="B47:U47"/>
    <mergeCell ref="L49:M49"/>
    <mergeCell ref="T48:U49"/>
    <mergeCell ref="N62:O62"/>
    <mergeCell ref="A57:U57"/>
    <mergeCell ref="N49:O49"/>
    <mergeCell ref="B49:C49"/>
    <mergeCell ref="F49:G49"/>
    <mergeCell ref="H49:I49"/>
    <mergeCell ref="A60:A64"/>
    <mergeCell ref="L62:M62"/>
    <mergeCell ref="J61:S61"/>
    <mergeCell ref="J50:U50"/>
    <mergeCell ref="J48:S48"/>
    <mergeCell ref="A47:A51"/>
    <mergeCell ref="A76:U76"/>
    <mergeCell ref="A59:U59"/>
    <mergeCell ref="B63:I63"/>
    <mergeCell ref="T61:U62"/>
    <mergeCell ref="B62:C62"/>
    <mergeCell ref="F62:G62"/>
    <mergeCell ref="R62:S62"/>
    <mergeCell ref="P62:Q62"/>
    <mergeCell ref="D62:E62"/>
    <mergeCell ref="B61:I61"/>
    <mergeCell ref="J63:U63"/>
    <mergeCell ref="J62:K62"/>
    <mergeCell ref="H62:I62"/>
    <mergeCell ref="B60:U60"/>
  </mergeCells>
  <phoneticPr fontId="0" type="noConversion"/>
  <printOptions horizontalCentered="1"/>
  <pageMargins left="0.7" right="0.7" top="0.75" bottom="0.75" header="0.3" footer="0.3"/>
  <pageSetup paperSize="9" scale="32" orientation="portrait" r:id="rId1"/>
  <headerFooter alignWithMargins="0"/>
  <ignoredErrors>
    <ignoredError sqref="B16:U16 B43:U43 B56:U56 B75:U7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zoomScale="70" zoomScaleNormal="70" workbookViewId="0">
      <pane ySplit="1" topLeftCell="A5" activePane="bottomLeft" state="frozenSplit"/>
      <selection pane="bottomLeft"/>
    </sheetView>
  </sheetViews>
  <sheetFormatPr defaultRowHeight="12.75" x14ac:dyDescent="0.2"/>
  <cols>
    <col min="1" max="1" width="21.85546875" style="22" customWidth="1"/>
    <col min="2" max="2" width="12.7109375" style="26" customWidth="1"/>
    <col min="3" max="3" width="12.7109375" style="43" customWidth="1"/>
    <col min="4" max="4" width="12.7109375" style="26" customWidth="1"/>
    <col min="5" max="5" width="12.7109375" style="43" customWidth="1"/>
    <col min="6" max="6" width="12.7109375" style="26" customWidth="1"/>
    <col min="7" max="7" width="12.7109375" style="43" customWidth="1"/>
    <col min="8" max="8" width="12.7109375" style="26" customWidth="1"/>
    <col min="9" max="9" width="12.7109375" style="43" customWidth="1"/>
    <col min="10" max="10" width="12.7109375" style="26" customWidth="1"/>
    <col min="11" max="11" width="12.7109375" style="43" customWidth="1"/>
    <col min="12" max="15" width="9.140625" style="20"/>
    <col min="16" max="16" width="23.7109375" style="20" customWidth="1"/>
    <col min="17" max="16384" width="9.140625" style="20"/>
  </cols>
  <sheetData>
    <row r="1" spans="1:11" s="24" customFormat="1" ht="22.5" customHeight="1" x14ac:dyDescent="0.2">
      <c r="A1" s="116" t="s">
        <v>145</v>
      </c>
      <c r="B1" s="23"/>
      <c r="C1" s="42"/>
      <c r="D1" s="23"/>
      <c r="E1" s="42"/>
      <c r="F1" s="23"/>
      <c r="G1" s="42"/>
      <c r="H1" s="23"/>
      <c r="I1" s="42"/>
      <c r="J1" s="23"/>
      <c r="K1" s="42"/>
    </row>
    <row r="2" spans="1:11" s="1" customFormat="1" ht="22.5" customHeight="1" x14ac:dyDescent="0.2">
      <c r="A2" s="21" t="s">
        <v>61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4" customFormat="1" ht="31.5" customHeight="1" x14ac:dyDescent="0.2">
      <c r="A3" s="213" t="s">
        <v>62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</row>
    <row r="4" spans="1:11" s="5" customFormat="1" ht="23.25" customHeight="1" x14ac:dyDescent="0.2">
      <c r="A4" s="212" t="s">
        <v>123</v>
      </c>
      <c r="B4" s="203" t="s">
        <v>116</v>
      </c>
      <c r="C4" s="203"/>
      <c r="D4" s="203"/>
      <c r="E4" s="203"/>
      <c r="F4" s="203"/>
      <c r="G4" s="203"/>
      <c r="H4" s="203"/>
      <c r="I4" s="203"/>
      <c r="J4" s="203"/>
      <c r="K4" s="203"/>
    </row>
    <row r="5" spans="1:11" s="5" customFormat="1" ht="28.5" customHeight="1" x14ac:dyDescent="0.2">
      <c r="A5" s="212"/>
      <c r="B5" s="201" t="s">
        <v>117</v>
      </c>
      <c r="C5" s="201"/>
      <c r="D5" s="226" t="s">
        <v>118</v>
      </c>
      <c r="E5" s="226"/>
      <c r="F5" s="226"/>
      <c r="G5" s="226"/>
      <c r="H5" s="226" t="s">
        <v>119</v>
      </c>
      <c r="I5" s="226"/>
      <c r="J5" s="227" t="s">
        <v>120</v>
      </c>
      <c r="K5" s="227"/>
    </row>
    <row r="6" spans="1:11" s="5" customFormat="1" ht="41.25" customHeight="1" x14ac:dyDescent="0.2">
      <c r="A6" s="212"/>
      <c r="B6" s="201"/>
      <c r="C6" s="201"/>
      <c r="D6" s="201" t="s">
        <v>63</v>
      </c>
      <c r="E6" s="201"/>
      <c r="F6" s="201" t="s">
        <v>64</v>
      </c>
      <c r="G6" s="201"/>
      <c r="H6" s="226"/>
      <c r="I6" s="226"/>
      <c r="J6" s="227"/>
      <c r="K6" s="227"/>
    </row>
    <row r="7" spans="1:11" s="5" customFormat="1" ht="23.25" customHeight="1" x14ac:dyDescent="0.2">
      <c r="A7" s="212"/>
      <c r="B7" s="227" t="s">
        <v>57</v>
      </c>
      <c r="C7" s="227"/>
      <c r="D7" s="227"/>
      <c r="E7" s="227"/>
      <c r="F7" s="227"/>
      <c r="G7" s="227"/>
      <c r="H7" s="227"/>
      <c r="I7" s="227"/>
      <c r="J7" s="227"/>
      <c r="K7" s="227"/>
    </row>
    <row r="8" spans="1:11" s="11" customFormat="1" ht="23.25" customHeight="1" x14ac:dyDescent="0.2">
      <c r="A8" s="212"/>
      <c r="B8" s="153">
        <v>2018</v>
      </c>
      <c r="C8" s="153">
        <v>2019</v>
      </c>
      <c r="D8" s="153">
        <v>2018</v>
      </c>
      <c r="E8" s="153">
        <v>2019</v>
      </c>
      <c r="F8" s="153">
        <v>2018</v>
      </c>
      <c r="G8" s="153">
        <v>2019</v>
      </c>
      <c r="H8" s="153">
        <v>2018</v>
      </c>
      <c r="I8" s="153">
        <v>2019</v>
      </c>
      <c r="J8" s="153">
        <v>2018</v>
      </c>
      <c r="K8" s="153">
        <v>2019</v>
      </c>
    </row>
    <row r="9" spans="1:11" s="48" customFormat="1" ht="12.75" customHeight="1" x14ac:dyDescent="0.2">
      <c r="A9" s="168">
        <v>1</v>
      </c>
      <c r="B9" s="169">
        <v>2</v>
      </c>
      <c r="C9" s="168">
        <v>3</v>
      </c>
      <c r="D9" s="169">
        <v>4</v>
      </c>
      <c r="E9" s="168">
        <v>5</v>
      </c>
      <c r="F9" s="169">
        <v>6</v>
      </c>
      <c r="G9" s="168">
        <v>7</v>
      </c>
      <c r="H9" s="169">
        <v>8</v>
      </c>
      <c r="I9" s="168">
        <v>9</v>
      </c>
      <c r="J9" s="169">
        <v>10</v>
      </c>
      <c r="K9" s="168">
        <v>11</v>
      </c>
    </row>
    <row r="10" spans="1:11" s="5" customFormat="1" ht="36" customHeight="1" x14ac:dyDescent="0.2">
      <c r="A10" s="161" t="s">
        <v>79</v>
      </c>
      <c r="B10" s="9">
        <v>505866.33085999999</v>
      </c>
      <c r="C10" s="106">
        <v>617044.20903000003</v>
      </c>
      <c r="D10" s="9">
        <v>5729.2</v>
      </c>
      <c r="E10" s="106">
        <v>21081.743310000002</v>
      </c>
      <c r="F10" s="9">
        <v>16558.240000000002</v>
      </c>
      <c r="G10" s="106">
        <v>14270</v>
      </c>
      <c r="H10" s="9">
        <v>267473.30137</v>
      </c>
      <c r="I10" s="106">
        <v>433406.85544999997</v>
      </c>
      <c r="J10" s="9">
        <v>23653.040000000001</v>
      </c>
      <c r="K10" s="106">
        <v>71365.997000000003</v>
      </c>
    </row>
    <row r="11" spans="1:11" s="4" customFormat="1" ht="36" customHeight="1" x14ac:dyDescent="0.2">
      <c r="A11" s="161" t="s">
        <v>80</v>
      </c>
      <c r="B11" s="106">
        <v>108686.78452</v>
      </c>
      <c r="C11" s="106">
        <v>126064.61079000001</v>
      </c>
      <c r="D11" s="106">
        <v>8561.9</v>
      </c>
      <c r="E11" s="106">
        <v>17374</v>
      </c>
      <c r="F11" s="106">
        <v>3383.3601399999998</v>
      </c>
      <c r="G11" s="106">
        <v>10170.957189999999</v>
      </c>
      <c r="H11" s="106">
        <v>50766.536079999998</v>
      </c>
      <c r="I11" s="106">
        <v>91540</v>
      </c>
      <c r="J11" s="106">
        <v>193.1</v>
      </c>
      <c r="K11" s="106">
        <v>18176.400000000001</v>
      </c>
    </row>
    <row r="12" spans="1:11" s="6" customFormat="1" ht="36" customHeight="1" x14ac:dyDescent="0.2">
      <c r="A12" s="161" t="s">
        <v>17</v>
      </c>
      <c r="B12" s="106">
        <v>498965.84182999999</v>
      </c>
      <c r="C12" s="106">
        <v>555557.52148</v>
      </c>
      <c r="D12" s="106">
        <v>106615.04909</v>
      </c>
      <c r="E12" s="106">
        <v>238772.26800000001</v>
      </c>
      <c r="F12" s="106">
        <v>44137.867080000004</v>
      </c>
      <c r="G12" s="106">
        <v>39528.385000000002</v>
      </c>
      <c r="H12" s="106">
        <v>339441.79558999999</v>
      </c>
      <c r="I12" s="106">
        <v>306966.85399999999</v>
      </c>
      <c r="J12" s="106">
        <v>67644.768559999997</v>
      </c>
      <c r="K12" s="106">
        <v>234597.14022999999</v>
      </c>
    </row>
    <row r="13" spans="1:11" s="1" customFormat="1" ht="36" customHeight="1" x14ac:dyDescent="0.2">
      <c r="A13" s="161" t="s">
        <v>125</v>
      </c>
      <c r="B13" s="106">
        <v>81096.060440000001</v>
      </c>
      <c r="C13" s="106">
        <v>129542.288</v>
      </c>
      <c r="D13" s="106">
        <v>28409.119999999999</v>
      </c>
      <c r="E13" s="106">
        <v>27060.400000000001</v>
      </c>
      <c r="F13" s="106">
        <v>28130.089</v>
      </c>
      <c r="G13" s="106">
        <v>22163.213</v>
      </c>
      <c r="H13" s="106">
        <v>63502.332000000002</v>
      </c>
      <c r="I13" s="106">
        <v>102605.818</v>
      </c>
      <c r="J13" s="106">
        <v>23753.29</v>
      </c>
      <c r="K13" s="106">
        <v>40416.300000000003</v>
      </c>
    </row>
    <row r="14" spans="1:11" s="1" customFormat="1" ht="36" customHeight="1" x14ac:dyDescent="0.2">
      <c r="A14" s="161" t="s">
        <v>68</v>
      </c>
      <c r="B14" s="106">
        <v>645173.39650999999</v>
      </c>
      <c r="C14" s="106">
        <v>1030620.17789</v>
      </c>
      <c r="D14" s="106">
        <v>9780.8389999999999</v>
      </c>
      <c r="E14" s="106">
        <v>27439.363000000001</v>
      </c>
      <c r="F14" s="106">
        <v>128525.02618</v>
      </c>
      <c r="G14" s="106">
        <v>110897.07333</v>
      </c>
      <c r="H14" s="106">
        <v>522269.66272999998</v>
      </c>
      <c r="I14" s="106">
        <v>559304.20582000003</v>
      </c>
      <c r="J14" s="106">
        <v>62956.381000000001</v>
      </c>
      <c r="K14" s="106">
        <v>314885.74400000001</v>
      </c>
    </row>
    <row r="15" spans="1:11" s="1" customFormat="1" ht="36" customHeight="1" x14ac:dyDescent="0.2">
      <c r="A15" s="161" t="s">
        <v>122</v>
      </c>
      <c r="B15" s="106">
        <v>1045.336</v>
      </c>
      <c r="C15" s="106">
        <v>0</v>
      </c>
      <c r="D15" s="106">
        <v>1385</v>
      </c>
      <c r="E15" s="106">
        <v>0</v>
      </c>
      <c r="F15" s="106">
        <v>1637</v>
      </c>
      <c r="G15" s="106">
        <v>0</v>
      </c>
      <c r="H15" s="106">
        <v>0</v>
      </c>
      <c r="I15" s="106">
        <v>0</v>
      </c>
      <c r="J15" s="106">
        <v>226</v>
      </c>
      <c r="K15" s="106">
        <v>0</v>
      </c>
    </row>
    <row r="16" spans="1:11" s="1" customFormat="1" ht="36" customHeight="1" x14ac:dyDescent="0.2">
      <c r="A16" s="134" t="s">
        <v>26</v>
      </c>
      <c r="B16" s="131">
        <f>SUM(B10:B15)</f>
        <v>1840833.7501599996</v>
      </c>
      <c r="C16" s="131">
        <f t="shared" ref="C16:K16" si="0">SUM(C10:C15)</f>
        <v>2458828.8071900001</v>
      </c>
      <c r="D16" s="131">
        <f t="shared" si="0"/>
        <v>160481.10808999999</v>
      </c>
      <c r="E16" s="131">
        <f t="shared" si="0"/>
        <v>331727.77431000007</v>
      </c>
      <c r="F16" s="131">
        <f t="shared" si="0"/>
        <v>222371.58240000001</v>
      </c>
      <c r="G16" s="131">
        <f t="shared" si="0"/>
        <v>197029.62852</v>
      </c>
      <c r="H16" s="131">
        <f t="shared" si="0"/>
        <v>1243453.6277700001</v>
      </c>
      <c r="I16" s="131">
        <f t="shared" si="0"/>
        <v>1493823.73327</v>
      </c>
      <c r="J16" s="131">
        <f t="shared" si="0"/>
        <v>178426.57955999998</v>
      </c>
      <c r="K16" s="131">
        <f t="shared" si="0"/>
        <v>679441.58123000001</v>
      </c>
    </row>
    <row r="17" spans="1:11" s="1" customFormat="1" ht="22.5" customHeight="1" x14ac:dyDescent="0.2">
      <c r="A17" s="12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s="1" customFormat="1" ht="22.5" customHeight="1" x14ac:dyDescent="0.2">
      <c r="A18" s="21" t="s">
        <v>87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s="4" customFormat="1" ht="30.75" customHeight="1" x14ac:dyDescent="0.2">
      <c r="A19" s="213" t="s">
        <v>65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3"/>
    </row>
    <row r="20" spans="1:11" s="5" customFormat="1" ht="24" customHeight="1" x14ac:dyDescent="0.2">
      <c r="A20" s="212" t="s">
        <v>98</v>
      </c>
      <c r="B20" s="203" t="s">
        <v>116</v>
      </c>
      <c r="C20" s="203"/>
      <c r="D20" s="203"/>
      <c r="E20" s="203"/>
      <c r="F20" s="203"/>
      <c r="G20" s="203"/>
      <c r="H20" s="203"/>
      <c r="I20" s="203"/>
      <c r="J20" s="203"/>
      <c r="K20" s="203"/>
    </row>
    <row r="21" spans="1:11" s="5" customFormat="1" ht="29.25" customHeight="1" x14ac:dyDescent="0.2">
      <c r="A21" s="212"/>
      <c r="B21" s="201" t="s">
        <v>117</v>
      </c>
      <c r="C21" s="201"/>
      <c r="D21" s="226" t="s">
        <v>118</v>
      </c>
      <c r="E21" s="226"/>
      <c r="F21" s="226"/>
      <c r="G21" s="226"/>
      <c r="H21" s="226" t="s">
        <v>119</v>
      </c>
      <c r="I21" s="226"/>
      <c r="J21" s="227" t="s">
        <v>120</v>
      </c>
      <c r="K21" s="227"/>
    </row>
    <row r="22" spans="1:11" s="5" customFormat="1" ht="42" customHeight="1" x14ac:dyDescent="0.2">
      <c r="A22" s="212"/>
      <c r="B22" s="201"/>
      <c r="C22" s="201"/>
      <c r="D22" s="201" t="s">
        <v>63</v>
      </c>
      <c r="E22" s="201"/>
      <c r="F22" s="201" t="s">
        <v>64</v>
      </c>
      <c r="G22" s="201"/>
      <c r="H22" s="226"/>
      <c r="I22" s="226"/>
      <c r="J22" s="227"/>
      <c r="K22" s="227"/>
    </row>
    <row r="23" spans="1:11" s="5" customFormat="1" ht="23.25" customHeight="1" x14ac:dyDescent="0.2">
      <c r="A23" s="212"/>
      <c r="B23" s="227" t="s">
        <v>57</v>
      </c>
      <c r="C23" s="227"/>
      <c r="D23" s="227"/>
      <c r="E23" s="227"/>
      <c r="F23" s="227"/>
      <c r="G23" s="227"/>
      <c r="H23" s="227"/>
      <c r="I23" s="227"/>
      <c r="J23" s="227"/>
      <c r="K23" s="227"/>
    </row>
    <row r="24" spans="1:11" s="11" customFormat="1" ht="23.25" customHeight="1" x14ac:dyDescent="0.2">
      <c r="A24" s="212"/>
      <c r="B24" s="153">
        <v>2018</v>
      </c>
      <c r="C24" s="153">
        <v>2019</v>
      </c>
      <c r="D24" s="153">
        <v>2018</v>
      </c>
      <c r="E24" s="153">
        <v>2019</v>
      </c>
      <c r="F24" s="153">
        <v>2018</v>
      </c>
      <c r="G24" s="153">
        <v>2019</v>
      </c>
      <c r="H24" s="153">
        <v>2018</v>
      </c>
      <c r="I24" s="153">
        <v>2019</v>
      </c>
      <c r="J24" s="153">
        <v>2018</v>
      </c>
      <c r="K24" s="153">
        <v>2019</v>
      </c>
    </row>
    <row r="25" spans="1:11" s="48" customFormat="1" ht="12.75" customHeight="1" x14ac:dyDescent="0.2">
      <c r="A25" s="168">
        <v>1</v>
      </c>
      <c r="B25" s="169">
        <v>2</v>
      </c>
      <c r="C25" s="168">
        <v>3</v>
      </c>
      <c r="D25" s="169">
        <v>4</v>
      </c>
      <c r="E25" s="168">
        <v>5</v>
      </c>
      <c r="F25" s="169">
        <v>6</v>
      </c>
      <c r="G25" s="168">
        <v>7</v>
      </c>
      <c r="H25" s="169">
        <v>8</v>
      </c>
      <c r="I25" s="168">
        <v>9</v>
      </c>
      <c r="J25" s="169">
        <v>10</v>
      </c>
      <c r="K25" s="168">
        <v>11</v>
      </c>
    </row>
    <row r="26" spans="1:11" s="5" customFormat="1" ht="36" customHeight="1" x14ac:dyDescent="0.2">
      <c r="A26" s="161" t="s">
        <v>2</v>
      </c>
      <c r="B26" s="106">
        <v>117507.39079999999</v>
      </c>
      <c r="C26" s="106">
        <v>243520.54</v>
      </c>
      <c r="D26" s="106">
        <v>14366.22</v>
      </c>
      <c r="E26" s="106">
        <v>6780</v>
      </c>
      <c r="F26" s="106">
        <v>17729.11</v>
      </c>
      <c r="G26" s="106">
        <v>8274.57</v>
      </c>
      <c r="H26" s="106">
        <v>162020.76999999999</v>
      </c>
      <c r="I26" s="106">
        <v>83614.100000000006</v>
      </c>
      <c r="J26" s="106">
        <v>33276.82</v>
      </c>
      <c r="K26" s="106">
        <v>48388.800000000003</v>
      </c>
    </row>
    <row r="27" spans="1:11" s="5" customFormat="1" ht="36" customHeight="1" x14ac:dyDescent="0.2">
      <c r="A27" s="161" t="s">
        <v>3</v>
      </c>
      <c r="B27" s="106">
        <v>65088.759510000004</v>
      </c>
      <c r="C27" s="106">
        <v>217522.26804</v>
      </c>
      <c r="D27" s="106">
        <v>2344.4</v>
      </c>
      <c r="E27" s="106">
        <v>4226.7433099999998</v>
      </c>
      <c r="F27" s="106">
        <v>8907.7090000000007</v>
      </c>
      <c r="G27" s="106">
        <v>7158.6030000000001</v>
      </c>
      <c r="H27" s="106">
        <v>44455.761440000002</v>
      </c>
      <c r="I27" s="106">
        <v>40205.435449999997</v>
      </c>
      <c r="J27" s="106">
        <v>2863.1</v>
      </c>
      <c r="K27" s="106">
        <v>28255.754000000001</v>
      </c>
    </row>
    <row r="28" spans="1:11" s="5" customFormat="1" ht="36" customHeight="1" x14ac:dyDescent="0.2">
      <c r="A28" s="123" t="s">
        <v>4</v>
      </c>
      <c r="B28" s="106">
        <v>60992.5</v>
      </c>
      <c r="C28" s="106">
        <v>156021.43</v>
      </c>
      <c r="D28" s="106">
        <v>14897.27</v>
      </c>
      <c r="E28" s="106">
        <v>0</v>
      </c>
      <c r="F28" s="106">
        <v>2083.056</v>
      </c>
      <c r="G28" s="106">
        <v>3374.9749999999999</v>
      </c>
      <c r="H28" s="106">
        <v>68140.524000000005</v>
      </c>
      <c r="I28" s="106">
        <v>50682.2</v>
      </c>
      <c r="J28" s="106">
        <v>8120.08</v>
      </c>
      <c r="K28" s="106">
        <v>41483.35</v>
      </c>
    </row>
    <row r="29" spans="1:11" s="5" customFormat="1" ht="36" customHeight="1" x14ac:dyDescent="0.2">
      <c r="A29" s="58" t="s">
        <v>5</v>
      </c>
      <c r="B29" s="106">
        <v>24377.696</v>
      </c>
      <c r="C29" s="106">
        <v>65746.320000000007</v>
      </c>
      <c r="D29" s="106">
        <v>0</v>
      </c>
      <c r="E29" s="106">
        <v>47136</v>
      </c>
      <c r="F29" s="106">
        <v>5750</v>
      </c>
      <c r="G29" s="106">
        <v>5313.81</v>
      </c>
      <c r="H29" s="106">
        <v>31632.272000000001</v>
      </c>
      <c r="I29" s="106">
        <v>54410.5</v>
      </c>
      <c r="J29" s="106">
        <v>703</v>
      </c>
      <c r="K29" s="106">
        <v>25930</v>
      </c>
    </row>
    <row r="30" spans="1:11" s="5" customFormat="1" ht="36" customHeight="1" x14ac:dyDescent="0.2">
      <c r="A30" s="58" t="s">
        <v>6</v>
      </c>
      <c r="B30" s="106">
        <v>86719.995999999999</v>
      </c>
      <c r="C30" s="106">
        <v>164721.32800000001</v>
      </c>
      <c r="D30" s="106">
        <v>4753.3</v>
      </c>
      <c r="E30" s="106">
        <v>26765</v>
      </c>
      <c r="F30" s="106">
        <v>10668.09</v>
      </c>
      <c r="G30" s="106">
        <v>15145.5</v>
      </c>
      <c r="H30" s="106">
        <v>59714.902999999998</v>
      </c>
      <c r="I30" s="106">
        <v>76018.976999999999</v>
      </c>
      <c r="J30" s="106">
        <v>4622.6499999999996</v>
      </c>
      <c r="K30" s="106">
        <v>25061.86</v>
      </c>
    </row>
    <row r="31" spans="1:11" s="5" customFormat="1" ht="36" customHeight="1" x14ac:dyDescent="0.2">
      <c r="A31" s="161" t="s">
        <v>7</v>
      </c>
      <c r="B31" s="106">
        <v>182123.70916</v>
      </c>
      <c r="C31" s="106">
        <v>159063.76289000001</v>
      </c>
      <c r="D31" s="106">
        <v>673.6</v>
      </c>
      <c r="E31" s="106">
        <v>63842</v>
      </c>
      <c r="F31" s="106">
        <v>32768.390180000002</v>
      </c>
      <c r="G31" s="106">
        <v>14880.31133</v>
      </c>
      <c r="H31" s="106">
        <v>87232.010070000004</v>
      </c>
      <c r="I31" s="106">
        <v>137817.00581999999</v>
      </c>
      <c r="J31" s="106">
        <v>4651.3490000000002</v>
      </c>
      <c r="K31" s="106">
        <v>21425.8</v>
      </c>
    </row>
    <row r="32" spans="1:11" s="5" customFormat="1" ht="36" customHeight="1" x14ac:dyDescent="0.2">
      <c r="A32" s="161" t="s">
        <v>8</v>
      </c>
      <c r="B32" s="106">
        <v>285356.47881</v>
      </c>
      <c r="C32" s="106">
        <v>325149.598</v>
      </c>
      <c r="D32" s="106">
        <v>49049.938999999998</v>
      </c>
      <c r="E32" s="106">
        <v>32072.6</v>
      </c>
      <c r="F32" s="106">
        <v>24091.200000000001</v>
      </c>
      <c r="G32" s="106">
        <v>14985.7</v>
      </c>
      <c r="H32" s="106">
        <v>118616.171</v>
      </c>
      <c r="I32" s="106">
        <v>164715.361</v>
      </c>
      <c r="J32" s="106">
        <v>18600.401999999998</v>
      </c>
      <c r="K32" s="106">
        <v>109951.39</v>
      </c>
    </row>
    <row r="33" spans="1:11" s="5" customFormat="1" ht="36" customHeight="1" x14ac:dyDescent="0.2">
      <c r="A33" s="161" t="s">
        <v>9</v>
      </c>
      <c r="B33" s="106">
        <v>21075.748</v>
      </c>
      <c r="C33" s="106">
        <v>32155.341390000001</v>
      </c>
      <c r="D33" s="106">
        <v>6030.7</v>
      </c>
      <c r="E33" s="106">
        <v>2165</v>
      </c>
      <c r="F33" s="106">
        <v>5810.9359999999997</v>
      </c>
      <c r="G33" s="106">
        <v>5197.7</v>
      </c>
      <c r="H33" s="106">
        <v>21314.039000000001</v>
      </c>
      <c r="I33" s="106">
        <v>41760.300000000003</v>
      </c>
      <c r="J33" s="106">
        <v>7549.4</v>
      </c>
      <c r="K33" s="106">
        <v>18686.980230000001</v>
      </c>
    </row>
    <row r="34" spans="1:11" s="5" customFormat="1" ht="36" customHeight="1" x14ac:dyDescent="0.2">
      <c r="A34" s="161" t="s">
        <v>11</v>
      </c>
      <c r="B34" s="106">
        <v>115015.10698</v>
      </c>
      <c r="C34" s="106">
        <v>169641.16699999999</v>
      </c>
      <c r="D34" s="106">
        <v>1440</v>
      </c>
      <c r="E34" s="106">
        <v>15227</v>
      </c>
      <c r="F34" s="106">
        <v>26841.662</v>
      </c>
      <c r="G34" s="106">
        <v>20688</v>
      </c>
      <c r="H34" s="106">
        <v>173252.36246</v>
      </c>
      <c r="I34" s="106">
        <v>163902.098</v>
      </c>
      <c r="J34" s="106">
        <v>10700.4</v>
      </c>
      <c r="K34" s="106">
        <v>24807.934000000001</v>
      </c>
    </row>
    <row r="35" spans="1:11" s="5" customFormat="1" ht="36" customHeight="1" x14ac:dyDescent="0.2">
      <c r="A35" s="161" t="s">
        <v>10</v>
      </c>
      <c r="B35" s="106">
        <v>27198.508999999998</v>
      </c>
      <c r="C35" s="106">
        <v>26059.4</v>
      </c>
      <c r="D35" s="106">
        <v>7245.7640799999999</v>
      </c>
      <c r="E35" s="106">
        <v>16449.363000000001</v>
      </c>
      <c r="F35" s="106">
        <v>1919.3</v>
      </c>
      <c r="G35" s="106">
        <v>6502</v>
      </c>
      <c r="H35" s="106">
        <v>48000.479030000002</v>
      </c>
      <c r="I35" s="106">
        <v>12348</v>
      </c>
      <c r="J35" s="106">
        <v>1751.9</v>
      </c>
      <c r="K35" s="106">
        <v>46324.12</v>
      </c>
    </row>
    <row r="36" spans="1:11" s="5" customFormat="1" ht="36" customHeight="1" x14ac:dyDescent="0.2">
      <c r="A36" s="161" t="s">
        <v>12</v>
      </c>
      <c r="B36" s="106">
        <v>113952.16189</v>
      </c>
      <c r="C36" s="106">
        <v>152202.25386999999</v>
      </c>
      <c r="D36" s="106">
        <v>28722.799999999999</v>
      </c>
      <c r="E36" s="106">
        <v>13689.1</v>
      </c>
      <c r="F36" s="106">
        <v>11414</v>
      </c>
      <c r="G36" s="106">
        <v>12344</v>
      </c>
      <c r="H36" s="106">
        <v>63256.954539999999</v>
      </c>
      <c r="I36" s="106">
        <v>105497.605</v>
      </c>
      <c r="J36" s="106">
        <v>12657.529560000001</v>
      </c>
      <c r="K36" s="106">
        <v>25770.39</v>
      </c>
    </row>
    <row r="37" spans="1:11" s="5" customFormat="1" ht="36" customHeight="1" x14ac:dyDescent="0.2">
      <c r="A37" s="161" t="s">
        <v>13</v>
      </c>
      <c r="B37" s="106">
        <v>294609.88634999999</v>
      </c>
      <c r="C37" s="106">
        <v>341987.51899999997</v>
      </c>
      <c r="D37" s="106">
        <v>3669</v>
      </c>
      <c r="E37" s="106">
        <v>20681</v>
      </c>
      <c r="F37" s="106">
        <v>11482.75014</v>
      </c>
      <c r="G37" s="106">
        <v>29981.092000000001</v>
      </c>
      <c r="H37" s="106">
        <v>114315.09226999999</v>
      </c>
      <c r="I37" s="106">
        <v>166706.50200000001</v>
      </c>
      <c r="J37" s="106">
        <v>21986.83</v>
      </c>
      <c r="K37" s="106">
        <v>92176.976999999999</v>
      </c>
    </row>
    <row r="38" spans="1:11" s="5" customFormat="1" ht="36" customHeight="1" x14ac:dyDescent="0.2">
      <c r="A38" s="161" t="s">
        <v>14</v>
      </c>
      <c r="B38" s="106">
        <v>55702.208910000001</v>
      </c>
      <c r="C38" s="106">
        <v>81652.038</v>
      </c>
      <c r="D38" s="106">
        <v>9728.4959999999992</v>
      </c>
      <c r="E38" s="106">
        <v>6457.86</v>
      </c>
      <c r="F38" s="106">
        <v>8981.4</v>
      </c>
      <c r="G38" s="106">
        <v>7939.4</v>
      </c>
      <c r="H38" s="106">
        <v>51449.95</v>
      </c>
      <c r="I38" s="106">
        <v>107083.57</v>
      </c>
      <c r="J38" s="106">
        <v>6616.7</v>
      </c>
      <c r="K38" s="106">
        <v>34672.896000000001</v>
      </c>
    </row>
    <row r="39" spans="1:11" s="5" customFormat="1" ht="36" customHeight="1" x14ac:dyDescent="0.2">
      <c r="A39" s="163" t="s">
        <v>15</v>
      </c>
      <c r="B39" s="106">
        <v>28548.991000000002</v>
      </c>
      <c r="C39" s="106">
        <v>60004.1</v>
      </c>
      <c r="D39" s="106">
        <v>575.96</v>
      </c>
      <c r="E39" s="106">
        <v>0</v>
      </c>
      <c r="F39" s="106">
        <v>38.4</v>
      </c>
      <c r="G39" s="106">
        <v>3357</v>
      </c>
      <c r="H39" s="106">
        <v>10960.138999999999</v>
      </c>
      <c r="I39" s="106">
        <v>21006.400000000001</v>
      </c>
      <c r="J39" s="106">
        <v>172</v>
      </c>
      <c r="K39" s="106">
        <v>3331</v>
      </c>
    </row>
    <row r="40" spans="1:11" s="5" customFormat="1" ht="36" customHeight="1" x14ac:dyDescent="0.2">
      <c r="A40" s="163" t="s">
        <v>70</v>
      </c>
      <c r="B40" s="106">
        <v>272475.83317</v>
      </c>
      <c r="C40" s="106">
        <v>202795.141</v>
      </c>
      <c r="D40" s="106">
        <v>15838.25906</v>
      </c>
      <c r="E40" s="106">
        <v>72335.407999999996</v>
      </c>
      <c r="F40" s="106">
        <v>50630.116000000002</v>
      </c>
      <c r="G40" s="106">
        <v>22930.767189999999</v>
      </c>
      <c r="H40" s="106">
        <v>147622.12567000001</v>
      </c>
      <c r="I40" s="106">
        <v>179919.25</v>
      </c>
      <c r="J40" s="106">
        <v>38289.279999999999</v>
      </c>
      <c r="K40" s="106">
        <v>115724.53</v>
      </c>
    </row>
    <row r="41" spans="1:11" s="5" customFormat="1" ht="36" customHeight="1" x14ac:dyDescent="0.2">
      <c r="A41" s="163" t="s">
        <v>16</v>
      </c>
      <c r="B41" s="106">
        <v>90088.774579999998</v>
      </c>
      <c r="C41" s="106">
        <v>60586.6</v>
      </c>
      <c r="D41" s="106">
        <v>1145.39995</v>
      </c>
      <c r="E41" s="106">
        <v>3900.7</v>
      </c>
      <c r="F41" s="106">
        <v>3255.46308</v>
      </c>
      <c r="G41" s="106">
        <v>18956.2</v>
      </c>
      <c r="H41" s="106">
        <v>41470.074289999997</v>
      </c>
      <c r="I41" s="106">
        <v>88136.429000000004</v>
      </c>
      <c r="J41" s="106">
        <v>5865.1390000000001</v>
      </c>
      <c r="K41" s="106">
        <v>17449.8</v>
      </c>
    </row>
    <row r="42" spans="1:11" s="5" customFormat="1" ht="36" customHeight="1" x14ac:dyDescent="0.2">
      <c r="A42" s="128" t="s">
        <v>26</v>
      </c>
      <c r="B42" s="131">
        <f>SUM(B26:B41)</f>
        <v>1840833.7501600001</v>
      </c>
      <c r="C42" s="131">
        <f t="shared" ref="C42:K42" si="1">SUM(C26:C41)</f>
        <v>2458828.8071899996</v>
      </c>
      <c r="D42" s="131">
        <f t="shared" si="1"/>
        <v>160481.10808999997</v>
      </c>
      <c r="E42" s="131">
        <f t="shared" si="1"/>
        <v>331727.77431000001</v>
      </c>
      <c r="F42" s="131">
        <f t="shared" si="1"/>
        <v>222371.58239999996</v>
      </c>
      <c r="G42" s="131">
        <f t="shared" si="1"/>
        <v>197029.62851999997</v>
      </c>
      <c r="H42" s="131">
        <f t="shared" si="1"/>
        <v>1243453.6277699999</v>
      </c>
      <c r="I42" s="131">
        <f t="shared" si="1"/>
        <v>1493823.73327</v>
      </c>
      <c r="J42" s="131">
        <f t="shared" si="1"/>
        <v>178426.57955999998</v>
      </c>
      <c r="K42" s="131">
        <f t="shared" si="1"/>
        <v>679441.58123000013</v>
      </c>
    </row>
    <row r="43" spans="1:11" s="1" customFormat="1" ht="22.5" customHeight="1" x14ac:dyDescent="0.2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s="1" customFormat="1" ht="22.5" customHeight="1" x14ac:dyDescent="0.2">
      <c r="A44" s="21" t="s">
        <v>88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s="4" customFormat="1" ht="30.75" customHeight="1" x14ac:dyDescent="0.2">
      <c r="A45" s="213" t="s">
        <v>66</v>
      </c>
      <c r="B45" s="213"/>
      <c r="C45" s="213"/>
      <c r="D45" s="213"/>
      <c r="E45" s="213"/>
      <c r="F45" s="213"/>
      <c r="G45" s="213"/>
      <c r="H45" s="213"/>
      <c r="I45" s="213"/>
      <c r="J45" s="213"/>
      <c r="K45" s="213"/>
    </row>
    <row r="46" spans="1:11" s="5" customFormat="1" ht="24" customHeight="1" x14ac:dyDescent="0.2">
      <c r="A46" s="212" t="s">
        <v>71</v>
      </c>
      <c r="B46" s="203" t="s">
        <v>116</v>
      </c>
      <c r="C46" s="203"/>
      <c r="D46" s="203"/>
      <c r="E46" s="203"/>
      <c r="F46" s="203"/>
      <c r="G46" s="203"/>
      <c r="H46" s="203"/>
      <c r="I46" s="203"/>
      <c r="J46" s="203"/>
      <c r="K46" s="203"/>
    </row>
    <row r="47" spans="1:11" s="5" customFormat="1" ht="28.5" customHeight="1" x14ac:dyDescent="0.2">
      <c r="A47" s="212"/>
      <c r="B47" s="201" t="s">
        <v>117</v>
      </c>
      <c r="C47" s="201"/>
      <c r="D47" s="226" t="s">
        <v>118</v>
      </c>
      <c r="E47" s="226"/>
      <c r="F47" s="226"/>
      <c r="G47" s="226"/>
      <c r="H47" s="226" t="s">
        <v>119</v>
      </c>
      <c r="I47" s="226"/>
      <c r="J47" s="227" t="s">
        <v>120</v>
      </c>
      <c r="K47" s="227"/>
    </row>
    <row r="48" spans="1:11" s="5" customFormat="1" ht="41.25" customHeight="1" x14ac:dyDescent="0.2">
      <c r="A48" s="212"/>
      <c r="B48" s="201"/>
      <c r="C48" s="201"/>
      <c r="D48" s="201" t="s">
        <v>63</v>
      </c>
      <c r="E48" s="201"/>
      <c r="F48" s="201" t="s">
        <v>64</v>
      </c>
      <c r="G48" s="201"/>
      <c r="H48" s="226"/>
      <c r="I48" s="226"/>
      <c r="J48" s="227"/>
      <c r="K48" s="227"/>
    </row>
    <row r="49" spans="1:16" s="5" customFormat="1" ht="23.25" customHeight="1" x14ac:dyDescent="0.2">
      <c r="A49" s="212"/>
      <c r="B49" s="227" t="s">
        <v>57</v>
      </c>
      <c r="C49" s="227"/>
      <c r="D49" s="227"/>
      <c r="E49" s="227"/>
      <c r="F49" s="227"/>
      <c r="G49" s="227"/>
      <c r="H49" s="227"/>
      <c r="I49" s="227"/>
      <c r="J49" s="227"/>
      <c r="K49" s="227"/>
    </row>
    <row r="50" spans="1:16" s="11" customFormat="1" ht="23.25" customHeight="1" x14ac:dyDescent="0.2">
      <c r="A50" s="212"/>
      <c r="B50" s="153">
        <v>2018</v>
      </c>
      <c r="C50" s="153">
        <v>2019</v>
      </c>
      <c r="D50" s="153">
        <v>2018</v>
      </c>
      <c r="E50" s="153">
        <v>2019</v>
      </c>
      <c r="F50" s="153">
        <v>2018</v>
      </c>
      <c r="G50" s="153">
        <v>2019</v>
      </c>
      <c r="H50" s="153">
        <v>2018</v>
      </c>
      <c r="I50" s="153">
        <v>2019</v>
      </c>
      <c r="J50" s="153">
        <v>2018</v>
      </c>
      <c r="K50" s="153">
        <v>2019</v>
      </c>
    </row>
    <row r="51" spans="1:16" s="48" customFormat="1" ht="12.75" customHeight="1" x14ac:dyDescent="0.2">
      <c r="A51" s="168">
        <v>1</v>
      </c>
      <c r="B51" s="169">
        <v>2</v>
      </c>
      <c r="C51" s="168">
        <v>3</v>
      </c>
      <c r="D51" s="169">
        <v>4</v>
      </c>
      <c r="E51" s="168">
        <v>5</v>
      </c>
      <c r="F51" s="169">
        <v>6</v>
      </c>
      <c r="G51" s="168">
        <v>7</v>
      </c>
      <c r="H51" s="169">
        <v>8</v>
      </c>
      <c r="I51" s="168">
        <v>9</v>
      </c>
      <c r="J51" s="169">
        <v>10</v>
      </c>
      <c r="K51" s="168">
        <v>11</v>
      </c>
    </row>
    <row r="52" spans="1:16" s="5" customFormat="1" ht="36" customHeight="1" x14ac:dyDescent="0.2">
      <c r="A52" s="18" t="s">
        <v>0</v>
      </c>
      <c r="B52" s="106">
        <v>799226.77145999996</v>
      </c>
      <c r="C52" s="106">
        <v>1018460.11339</v>
      </c>
      <c r="D52" s="106">
        <v>41280.879009999997</v>
      </c>
      <c r="E52" s="106">
        <v>166051.10800000001</v>
      </c>
      <c r="F52" s="106">
        <v>98929.165219999995</v>
      </c>
      <c r="G52" s="106">
        <v>87668.947190000006</v>
      </c>
      <c r="H52" s="106">
        <v>498060.4608</v>
      </c>
      <c r="I52" s="106">
        <v>577314.06599999999</v>
      </c>
      <c r="J52" s="106">
        <v>107920.539</v>
      </c>
      <c r="K52" s="106">
        <v>321651.58023000002</v>
      </c>
      <c r="P52" s="6"/>
    </row>
    <row r="53" spans="1:16" s="5" customFormat="1" ht="36" customHeight="1" x14ac:dyDescent="0.2">
      <c r="A53" s="18" t="s">
        <v>1</v>
      </c>
      <c r="B53" s="106">
        <v>1027962.3587</v>
      </c>
      <c r="C53" s="106">
        <v>1423244.6938</v>
      </c>
      <c r="D53" s="106">
        <v>119200.22908</v>
      </c>
      <c r="E53" s="106">
        <v>163330.66631</v>
      </c>
      <c r="F53" s="106">
        <v>121653.91718</v>
      </c>
      <c r="G53" s="106">
        <v>109360.68133000001</v>
      </c>
      <c r="H53" s="106">
        <v>737821.72696999996</v>
      </c>
      <c r="I53" s="106">
        <v>905587.66726999998</v>
      </c>
      <c r="J53" s="106">
        <v>70506.040559999994</v>
      </c>
      <c r="K53" s="106">
        <v>355288.00099999999</v>
      </c>
    </row>
    <row r="54" spans="1:16" s="5" customFormat="1" ht="36" customHeight="1" x14ac:dyDescent="0.2">
      <c r="A54" s="18" t="s">
        <v>69</v>
      </c>
      <c r="B54" s="106">
        <v>13644.62</v>
      </c>
      <c r="C54" s="106">
        <v>17124</v>
      </c>
      <c r="D54" s="106">
        <v>0</v>
      </c>
      <c r="E54" s="106">
        <v>2346</v>
      </c>
      <c r="F54" s="106">
        <v>1788.5</v>
      </c>
      <c r="G54" s="106">
        <v>0</v>
      </c>
      <c r="H54" s="106">
        <v>7571.44</v>
      </c>
      <c r="I54" s="106">
        <v>10922</v>
      </c>
      <c r="J54" s="106">
        <v>0</v>
      </c>
      <c r="K54" s="106">
        <v>2502</v>
      </c>
    </row>
    <row r="55" spans="1:16" s="5" customFormat="1" ht="36" customHeight="1" x14ac:dyDescent="0.2">
      <c r="A55" s="128" t="s">
        <v>26</v>
      </c>
      <c r="B55" s="131">
        <f>SUM(B52:B54)</f>
        <v>1840833.7501600001</v>
      </c>
      <c r="C55" s="131">
        <f t="shared" ref="C55:K55" si="2">SUM(C52:C54)</f>
        <v>2458828.8071900001</v>
      </c>
      <c r="D55" s="131">
        <f t="shared" si="2"/>
        <v>160481.10808999999</v>
      </c>
      <c r="E55" s="131">
        <f t="shared" si="2"/>
        <v>331727.77431000001</v>
      </c>
      <c r="F55" s="131">
        <f t="shared" si="2"/>
        <v>222371.58240000001</v>
      </c>
      <c r="G55" s="131">
        <f t="shared" si="2"/>
        <v>197029.62852000003</v>
      </c>
      <c r="H55" s="131">
        <f t="shared" si="2"/>
        <v>1243453.6277699999</v>
      </c>
      <c r="I55" s="131">
        <f t="shared" si="2"/>
        <v>1493823.73327</v>
      </c>
      <c r="J55" s="131">
        <f t="shared" si="2"/>
        <v>178426.57955999998</v>
      </c>
      <c r="K55" s="131">
        <f t="shared" si="2"/>
        <v>679441.58123000001</v>
      </c>
    </row>
    <row r="56" spans="1:16" s="1" customFormat="1" ht="22.5" customHeight="1" x14ac:dyDescent="0.2">
      <c r="A56" s="10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6" s="1" customFormat="1" ht="22.5" customHeight="1" x14ac:dyDescent="0.2">
      <c r="A57" s="21" t="s">
        <v>89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</row>
    <row r="58" spans="1:16" s="4" customFormat="1" ht="30.75" customHeight="1" x14ac:dyDescent="0.2">
      <c r="A58" s="213" t="s">
        <v>67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</row>
    <row r="59" spans="1:16" s="5" customFormat="1" ht="24" customHeight="1" x14ac:dyDescent="0.2">
      <c r="A59" s="212" t="s">
        <v>73</v>
      </c>
      <c r="B59" s="203" t="s">
        <v>116</v>
      </c>
      <c r="C59" s="203"/>
      <c r="D59" s="203"/>
      <c r="E59" s="203"/>
      <c r="F59" s="203"/>
      <c r="G59" s="203"/>
      <c r="H59" s="203"/>
      <c r="I59" s="203"/>
      <c r="J59" s="203"/>
      <c r="K59" s="203"/>
    </row>
    <row r="60" spans="1:16" s="5" customFormat="1" ht="29.25" customHeight="1" x14ac:dyDescent="0.2">
      <c r="A60" s="212"/>
      <c r="B60" s="201" t="s">
        <v>117</v>
      </c>
      <c r="C60" s="201"/>
      <c r="D60" s="226" t="s">
        <v>118</v>
      </c>
      <c r="E60" s="226"/>
      <c r="F60" s="226"/>
      <c r="G60" s="226"/>
      <c r="H60" s="226" t="s">
        <v>119</v>
      </c>
      <c r="I60" s="226"/>
      <c r="J60" s="227" t="s">
        <v>120</v>
      </c>
      <c r="K60" s="227"/>
    </row>
    <row r="61" spans="1:16" s="5" customFormat="1" ht="41.25" customHeight="1" x14ac:dyDescent="0.2">
      <c r="A61" s="212"/>
      <c r="B61" s="201"/>
      <c r="C61" s="201"/>
      <c r="D61" s="201" t="s">
        <v>63</v>
      </c>
      <c r="E61" s="201"/>
      <c r="F61" s="201" t="s">
        <v>64</v>
      </c>
      <c r="G61" s="201"/>
      <c r="H61" s="226"/>
      <c r="I61" s="226"/>
      <c r="J61" s="227"/>
      <c r="K61" s="227"/>
    </row>
    <row r="62" spans="1:16" s="5" customFormat="1" ht="23.25" customHeight="1" x14ac:dyDescent="0.2">
      <c r="A62" s="212"/>
      <c r="B62" s="227" t="s">
        <v>57</v>
      </c>
      <c r="C62" s="227"/>
      <c r="D62" s="227"/>
      <c r="E62" s="227"/>
      <c r="F62" s="227"/>
      <c r="G62" s="227"/>
      <c r="H62" s="227"/>
      <c r="I62" s="227"/>
      <c r="J62" s="227"/>
      <c r="K62" s="227"/>
    </row>
    <row r="63" spans="1:16" s="11" customFormat="1" ht="23.25" customHeight="1" x14ac:dyDescent="0.2">
      <c r="A63" s="212"/>
      <c r="B63" s="153">
        <v>2018</v>
      </c>
      <c r="C63" s="153">
        <v>2019</v>
      </c>
      <c r="D63" s="153">
        <v>2018</v>
      </c>
      <c r="E63" s="153">
        <v>2019</v>
      </c>
      <c r="F63" s="153">
        <v>2018</v>
      </c>
      <c r="G63" s="153">
        <v>2019</v>
      </c>
      <c r="H63" s="153">
        <v>2018</v>
      </c>
      <c r="I63" s="153">
        <v>2019</v>
      </c>
      <c r="J63" s="153">
        <v>2018</v>
      </c>
      <c r="K63" s="153">
        <v>2019</v>
      </c>
    </row>
    <row r="64" spans="1:16" s="48" customFormat="1" ht="12.75" customHeight="1" x14ac:dyDescent="0.2">
      <c r="A64" s="168">
        <v>1</v>
      </c>
      <c r="B64" s="171">
        <v>2</v>
      </c>
      <c r="C64" s="171">
        <v>3</v>
      </c>
      <c r="D64" s="171">
        <v>4</v>
      </c>
      <c r="E64" s="171">
        <v>5</v>
      </c>
      <c r="F64" s="171">
        <v>6</v>
      </c>
      <c r="G64" s="171">
        <v>7</v>
      </c>
      <c r="H64" s="171">
        <v>8</v>
      </c>
      <c r="I64" s="171">
        <v>9</v>
      </c>
      <c r="J64" s="171">
        <v>10</v>
      </c>
      <c r="K64" s="171">
        <v>11</v>
      </c>
    </row>
    <row r="65" spans="1:16" s="7" customFormat="1" ht="36" customHeight="1" x14ac:dyDescent="0.2">
      <c r="A65" s="163" t="s">
        <v>18</v>
      </c>
      <c r="B65" s="106">
        <v>81246.530870000002</v>
      </c>
      <c r="C65" s="106">
        <v>79336.819000000003</v>
      </c>
      <c r="D65" s="106">
        <v>3669</v>
      </c>
      <c r="E65" s="106">
        <v>2006</v>
      </c>
      <c r="F65" s="106">
        <v>1246.7</v>
      </c>
      <c r="G65" s="106">
        <v>6242.3919999999998</v>
      </c>
      <c r="H65" s="106">
        <v>61735.82</v>
      </c>
      <c r="I65" s="106">
        <v>47150.902000000002</v>
      </c>
      <c r="J65" s="106">
        <v>1059.94</v>
      </c>
      <c r="K65" s="106">
        <v>19447.377</v>
      </c>
    </row>
    <row r="66" spans="1:16" s="7" customFormat="1" ht="36" customHeight="1" x14ac:dyDescent="0.2">
      <c r="A66" s="163" t="s">
        <v>19</v>
      </c>
      <c r="B66" s="106">
        <v>332550.71414</v>
      </c>
      <c r="C66" s="106">
        <v>381823.43988999998</v>
      </c>
      <c r="D66" s="106">
        <v>11842.096</v>
      </c>
      <c r="E66" s="106">
        <v>82704.86</v>
      </c>
      <c r="F66" s="106">
        <v>63978.152179999997</v>
      </c>
      <c r="G66" s="106">
        <v>46599.11133</v>
      </c>
      <c r="H66" s="106">
        <v>279991.67252999998</v>
      </c>
      <c r="I66" s="106">
        <v>391384.40382000001</v>
      </c>
      <c r="J66" s="106">
        <v>21037.699000000001</v>
      </c>
      <c r="K66" s="106">
        <v>68805.134000000005</v>
      </c>
    </row>
    <row r="67" spans="1:16" s="4" customFormat="1" ht="36" customHeight="1" x14ac:dyDescent="0.2">
      <c r="A67" s="163" t="s">
        <v>20</v>
      </c>
      <c r="B67" s="106">
        <v>448944.59194000001</v>
      </c>
      <c r="C67" s="106">
        <v>709207.00300000003</v>
      </c>
      <c r="D67" s="106">
        <v>72045.973079999996</v>
      </c>
      <c r="E67" s="106">
        <v>62092.963000000003</v>
      </c>
      <c r="F67" s="106">
        <v>41303.356</v>
      </c>
      <c r="G67" s="106">
        <v>36571.574999999997</v>
      </c>
      <c r="H67" s="106">
        <v>317561.37952999998</v>
      </c>
      <c r="I67" s="106">
        <v>316954.12099999998</v>
      </c>
      <c r="J67" s="106">
        <v>34045.732000000004</v>
      </c>
      <c r="K67" s="106">
        <v>221604.856</v>
      </c>
    </row>
    <row r="68" spans="1:16" s="5" customFormat="1" ht="36" customHeight="1" x14ac:dyDescent="0.2">
      <c r="A68" s="163" t="s">
        <v>21</v>
      </c>
      <c r="B68" s="106">
        <v>165539.72175</v>
      </c>
      <c r="C68" s="106">
        <v>250435.43191000001</v>
      </c>
      <c r="D68" s="106">
        <v>31643.16</v>
      </c>
      <c r="E68" s="106">
        <v>16526.84331</v>
      </c>
      <c r="F68" s="106">
        <v>16559.708999999999</v>
      </c>
      <c r="G68" s="106">
        <v>20758.602999999999</v>
      </c>
      <c r="H68" s="106">
        <v>79217.854909999995</v>
      </c>
      <c r="I68" s="106">
        <v>147326.24045000001</v>
      </c>
      <c r="J68" s="106">
        <v>14362.66956</v>
      </c>
      <c r="K68" s="106">
        <v>45014.633999999998</v>
      </c>
    </row>
    <row r="69" spans="1:16" s="7" customFormat="1" ht="36" customHeight="1" x14ac:dyDescent="0.2">
      <c r="A69" s="163" t="s">
        <v>22</v>
      </c>
      <c r="B69" s="106">
        <v>114044.00248</v>
      </c>
      <c r="C69" s="106">
        <v>56959.15</v>
      </c>
      <c r="D69" s="106">
        <v>0</v>
      </c>
      <c r="E69" s="106">
        <v>18310</v>
      </c>
      <c r="F69" s="106">
        <v>10023.11614</v>
      </c>
      <c r="G69" s="106">
        <v>10089.299999999999</v>
      </c>
      <c r="H69" s="106">
        <v>32981.481269999997</v>
      </c>
      <c r="I69" s="106">
        <v>67093.899999999994</v>
      </c>
      <c r="J69" s="106">
        <v>15676.7</v>
      </c>
      <c r="K69" s="106">
        <v>18599</v>
      </c>
    </row>
    <row r="70" spans="1:16" s="5" customFormat="1" ht="36" customHeight="1" x14ac:dyDescent="0.2">
      <c r="A70" s="162" t="s">
        <v>23</v>
      </c>
      <c r="B70" s="106">
        <v>169856.76879999999</v>
      </c>
      <c r="C70" s="106">
        <v>325752.87138999999</v>
      </c>
      <c r="D70" s="106">
        <v>22991.919999999998</v>
      </c>
      <c r="E70" s="106">
        <v>69925.407999999996</v>
      </c>
      <c r="F70" s="106">
        <v>41475.720999999998</v>
      </c>
      <c r="G70" s="106">
        <v>21366.080000000002</v>
      </c>
      <c r="H70" s="106">
        <v>221754.128</v>
      </c>
      <c r="I70" s="106">
        <v>155733.70000000001</v>
      </c>
      <c r="J70" s="106">
        <v>46192.82</v>
      </c>
      <c r="K70" s="106">
        <v>98316.350229999996</v>
      </c>
    </row>
    <row r="71" spans="1:16" s="3" customFormat="1" ht="36" customHeight="1" x14ac:dyDescent="0.2">
      <c r="A71" s="162" t="s">
        <v>24</v>
      </c>
      <c r="B71" s="106">
        <v>427362.63760000002</v>
      </c>
      <c r="C71" s="106">
        <v>584107.49199999997</v>
      </c>
      <c r="D71" s="106">
        <v>17143.55906</v>
      </c>
      <c r="E71" s="106">
        <v>58538</v>
      </c>
      <c r="F71" s="106">
        <v>43767.264999999999</v>
      </c>
      <c r="G71" s="106">
        <v>37941.367189999997</v>
      </c>
      <c r="H71" s="106">
        <v>208757.00524</v>
      </c>
      <c r="I71" s="106">
        <v>272991.03700000001</v>
      </c>
      <c r="J71" s="106">
        <v>43188.019</v>
      </c>
      <c r="K71" s="106">
        <v>182146.43</v>
      </c>
    </row>
    <row r="72" spans="1:16" s="3" customFormat="1" ht="36" customHeight="1" x14ac:dyDescent="0.2">
      <c r="A72" s="163" t="s">
        <v>25</v>
      </c>
      <c r="B72" s="106">
        <v>87644.162580000004</v>
      </c>
      <c r="C72" s="106">
        <v>54082.6</v>
      </c>
      <c r="D72" s="106">
        <v>1145.39995</v>
      </c>
      <c r="E72" s="106">
        <v>19277.7</v>
      </c>
      <c r="F72" s="106">
        <v>2229.0630799999999</v>
      </c>
      <c r="G72" s="106">
        <v>17461.2</v>
      </c>
      <c r="H72" s="106">
        <v>33882.846290000001</v>
      </c>
      <c r="I72" s="106">
        <v>84267.429000000004</v>
      </c>
      <c r="J72" s="106">
        <v>2863</v>
      </c>
      <c r="K72" s="106">
        <v>23005.8</v>
      </c>
    </row>
    <row r="73" spans="1:16" s="5" customFormat="1" ht="36" customHeight="1" x14ac:dyDescent="0.2">
      <c r="A73" s="162" t="s">
        <v>69</v>
      </c>
      <c r="B73" s="106">
        <v>13644.62</v>
      </c>
      <c r="C73" s="106">
        <v>17124</v>
      </c>
      <c r="D73" s="106">
        <v>0</v>
      </c>
      <c r="E73" s="106">
        <v>2346</v>
      </c>
      <c r="F73" s="106">
        <v>1788.5</v>
      </c>
      <c r="G73" s="106">
        <v>0</v>
      </c>
      <c r="H73" s="106">
        <v>7571.44</v>
      </c>
      <c r="I73" s="106">
        <v>10922</v>
      </c>
      <c r="J73" s="106">
        <v>0</v>
      </c>
      <c r="K73" s="106">
        <v>2502</v>
      </c>
    </row>
    <row r="74" spans="1:16" s="3" customFormat="1" ht="36" customHeight="1" x14ac:dyDescent="0.2">
      <c r="A74" s="128" t="s">
        <v>26</v>
      </c>
      <c r="B74" s="131">
        <f>SUM(B65:B73)</f>
        <v>1840833.7501600001</v>
      </c>
      <c r="C74" s="131">
        <f t="shared" ref="C74:K74" si="3">SUM(C65:C73)</f>
        <v>2458828.8071900001</v>
      </c>
      <c r="D74" s="131">
        <f t="shared" si="3"/>
        <v>160481.10808999999</v>
      </c>
      <c r="E74" s="131">
        <f t="shared" si="3"/>
        <v>331727.77431000001</v>
      </c>
      <c r="F74" s="131">
        <f t="shared" si="3"/>
        <v>222371.58239999996</v>
      </c>
      <c r="G74" s="131">
        <f t="shared" si="3"/>
        <v>197029.62852</v>
      </c>
      <c r="H74" s="131">
        <f t="shared" si="3"/>
        <v>1243453.6277699999</v>
      </c>
      <c r="I74" s="131">
        <f t="shared" si="3"/>
        <v>1493823.73327</v>
      </c>
      <c r="J74" s="131">
        <f t="shared" si="3"/>
        <v>178426.57955999998</v>
      </c>
      <c r="K74" s="131">
        <f t="shared" si="3"/>
        <v>679441.58123000001</v>
      </c>
      <c r="P74" s="107"/>
    </row>
    <row r="75" spans="1:16" ht="16.5" customHeight="1" x14ac:dyDescent="0.2">
      <c r="P75" s="27"/>
    </row>
    <row r="77" spans="1:16" x14ac:dyDescent="0.2">
      <c r="A77" s="12"/>
      <c r="B77" s="15"/>
      <c r="C77" s="15"/>
      <c r="D77" s="15"/>
      <c r="E77" s="15"/>
      <c r="F77" s="15"/>
      <c r="G77" s="15"/>
      <c r="H77" s="15"/>
      <c r="I77" s="15"/>
      <c r="J77" s="15"/>
      <c r="K77" s="15"/>
      <c r="P77" s="27"/>
    </row>
    <row r="78" spans="1:16" x14ac:dyDescent="0.2">
      <c r="A78" s="37"/>
      <c r="B78" s="38"/>
      <c r="C78" s="44"/>
      <c r="D78" s="38"/>
      <c r="E78" s="44"/>
      <c r="F78" s="38"/>
      <c r="G78" s="44"/>
      <c r="H78" s="38"/>
      <c r="I78" s="44"/>
      <c r="J78" s="38"/>
      <c r="K78" s="44"/>
    </row>
    <row r="81" spans="2:7" x14ac:dyDescent="0.2">
      <c r="B81" s="38"/>
      <c r="C81" s="44"/>
    </row>
    <row r="82" spans="2:7" x14ac:dyDescent="0.2">
      <c r="B82" s="40"/>
      <c r="C82" s="35"/>
    </row>
    <row r="83" spans="2:7" x14ac:dyDescent="0.2">
      <c r="B83" s="40"/>
      <c r="C83" s="33"/>
      <c r="D83" s="20"/>
      <c r="E83" s="28"/>
      <c r="F83" s="20"/>
      <c r="G83" s="28"/>
    </row>
    <row r="84" spans="2:7" x14ac:dyDescent="0.2">
      <c r="B84" s="40"/>
      <c r="C84" s="33"/>
      <c r="D84" s="20"/>
      <c r="E84" s="28"/>
      <c r="F84" s="20"/>
      <c r="G84" s="28"/>
    </row>
    <row r="85" spans="2:7" x14ac:dyDescent="0.2">
      <c r="B85" s="40"/>
      <c r="C85" s="33"/>
      <c r="D85" s="20"/>
      <c r="E85" s="28"/>
      <c r="F85" s="20"/>
      <c r="G85" s="28"/>
    </row>
    <row r="86" spans="2:7" x14ac:dyDescent="0.2">
      <c r="B86" s="40"/>
      <c r="C86" s="33"/>
      <c r="D86" s="20"/>
      <c r="E86" s="28"/>
      <c r="F86" s="20"/>
      <c r="G86" s="28"/>
    </row>
    <row r="87" spans="2:7" x14ac:dyDescent="0.2">
      <c r="B87" s="40"/>
      <c r="C87" s="33"/>
      <c r="D87" s="20"/>
      <c r="E87" s="28"/>
      <c r="F87" s="20"/>
      <c r="G87" s="28"/>
    </row>
    <row r="88" spans="2:7" x14ac:dyDescent="0.2">
      <c r="B88" s="40"/>
      <c r="C88" s="33"/>
      <c r="D88" s="20"/>
      <c r="E88" s="28"/>
      <c r="F88" s="20"/>
      <c r="G88" s="28"/>
    </row>
    <row r="89" spans="2:7" x14ac:dyDescent="0.2">
      <c r="B89" s="40"/>
      <c r="C89" s="33"/>
      <c r="D89" s="20"/>
      <c r="E89" s="28"/>
      <c r="F89" s="20"/>
      <c r="G89" s="28"/>
    </row>
    <row r="90" spans="2:7" x14ac:dyDescent="0.2">
      <c r="B90" s="40"/>
      <c r="C90" s="33"/>
      <c r="D90" s="20"/>
      <c r="E90" s="28"/>
      <c r="F90" s="20"/>
      <c r="G90" s="28"/>
    </row>
    <row r="91" spans="2:7" x14ac:dyDescent="0.2">
      <c r="B91" s="38"/>
      <c r="C91" s="44"/>
    </row>
    <row r="92" spans="2:7" x14ac:dyDescent="0.2">
      <c r="B92" s="38"/>
      <c r="C92" s="44"/>
    </row>
  </sheetData>
  <mergeCells count="40">
    <mergeCell ref="A19:K19"/>
    <mergeCell ref="D21:G21"/>
    <mergeCell ref="D22:E22"/>
    <mergeCell ref="H21:I22"/>
    <mergeCell ref="J21:K22"/>
    <mergeCell ref="A20:A24"/>
    <mergeCell ref="B20:K20"/>
    <mergeCell ref="B23:K23"/>
    <mergeCell ref="B21:C22"/>
    <mergeCell ref="A3:K3"/>
    <mergeCell ref="A4:A8"/>
    <mergeCell ref="B4:K4"/>
    <mergeCell ref="B5:C6"/>
    <mergeCell ref="D5:G5"/>
    <mergeCell ref="D6:E6"/>
    <mergeCell ref="F6:G6"/>
    <mergeCell ref="B7:K7"/>
    <mergeCell ref="H5:I6"/>
    <mergeCell ref="J5:K6"/>
    <mergeCell ref="A59:A63"/>
    <mergeCell ref="B59:K59"/>
    <mergeCell ref="B60:C61"/>
    <mergeCell ref="D60:G60"/>
    <mergeCell ref="D61:E61"/>
    <mergeCell ref="F61:G61"/>
    <mergeCell ref="B62:K62"/>
    <mergeCell ref="H60:I61"/>
    <mergeCell ref="J60:K61"/>
    <mergeCell ref="A58:K58"/>
    <mergeCell ref="A46:A50"/>
    <mergeCell ref="B46:K46"/>
    <mergeCell ref="B49:K49"/>
    <mergeCell ref="F22:G22"/>
    <mergeCell ref="D47:G47"/>
    <mergeCell ref="H47:I48"/>
    <mergeCell ref="J47:K48"/>
    <mergeCell ref="D48:E48"/>
    <mergeCell ref="B47:C48"/>
    <mergeCell ref="F48:G48"/>
    <mergeCell ref="A45:K45"/>
  </mergeCells>
  <phoneticPr fontId="0" type="noConversion"/>
  <printOptions horizontalCentered="1"/>
  <pageMargins left="0.7" right="0.7" top="0.75" bottom="0.75" header="0.3" footer="0.3"/>
  <pageSetup paperSize="9" scale="44" orientation="portrait" r:id="rId1"/>
  <headerFooter alignWithMargins="0"/>
  <rowBreaks count="1" manualBreakCount="1">
    <brk id="56" max="10" man="1"/>
  </rowBreaks>
  <ignoredErrors>
    <ignoredError sqref="B16:K16 B42:K42 B55:K55 B74:K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12</vt:i4>
      </vt:variant>
    </vt:vector>
  </HeadingPairs>
  <TitlesOfParts>
    <vt:vector size="18" baseType="lpstr">
      <vt:lpstr>Grupa 1</vt:lpstr>
      <vt:lpstr>Grupa 2</vt:lpstr>
      <vt:lpstr>Grupa 3</vt:lpstr>
      <vt:lpstr>Grupa 4</vt:lpstr>
      <vt:lpstr>Grupa 5</vt:lpstr>
      <vt:lpstr>Grupa 5A</vt:lpstr>
      <vt:lpstr>'Grupa 1'!Obszar_wydruku</vt:lpstr>
      <vt:lpstr>'Grupa 2'!Obszar_wydruku</vt:lpstr>
      <vt:lpstr>'Grupa 3'!Obszar_wydruku</vt:lpstr>
      <vt:lpstr>'Grupa 4'!Obszar_wydruku</vt:lpstr>
      <vt:lpstr>'Grupa 5'!Obszar_wydruku</vt:lpstr>
      <vt:lpstr>'Grupa 5A'!Obszar_wydruku</vt:lpstr>
      <vt:lpstr>'Grupa 1'!Tytuły_wydruku</vt:lpstr>
      <vt:lpstr>'Grupa 2'!Tytuły_wydruku</vt:lpstr>
      <vt:lpstr>'Grupa 3'!Tytuły_wydruku</vt:lpstr>
      <vt:lpstr>'Grupa 4'!Tytuły_wydruku</vt:lpstr>
      <vt:lpstr>'Grupa 5'!Tytuły_wydruku</vt:lpstr>
      <vt:lpstr>'Grupa 5A'!Tytuły_wydruku</vt:lpstr>
    </vt:vector>
  </TitlesOfParts>
  <Company>Biuro Gospodarki Wodnej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Daniluk</dc:creator>
  <cp:lastModifiedBy>Pietrzak Dominik</cp:lastModifiedBy>
  <cp:lastPrinted>2019-03-04T10:52:02Z</cp:lastPrinted>
  <dcterms:created xsi:type="dcterms:W3CDTF">2006-01-18T14:34:22Z</dcterms:created>
  <dcterms:modified xsi:type="dcterms:W3CDTF">2021-04-09T08:53:56Z</dcterms:modified>
</cp:coreProperties>
</file>