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xr:revisionPtr revIDLastSave="0" documentId="13_ncr:1_{B66939B4-4BC3-4DC1-9FC6-9C910CF0699E}" xr6:coauthVersionLast="36" xr6:coauthVersionMax="36" xr10:uidLastSave="{00000000-0000-0000-0000-000000000000}"/>
  <bookViews>
    <workbookView xWindow="0" yWindow="0" windowWidth="28800" windowHeight="11840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223" i="1" l="1"/>
  <c r="H223" i="1"/>
  <c r="K208" i="1" l="1"/>
  <c r="T146" i="1" l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S146" i="1"/>
  <c r="T147" i="1" l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U146" i="1" l="1"/>
  <c r="V146" i="1" s="1"/>
  <c r="U138" i="1"/>
  <c r="V138" i="1" s="1"/>
  <c r="U134" i="1"/>
  <c r="V134" i="1" s="1"/>
  <c r="U142" i="1"/>
  <c r="V142" i="1" s="1"/>
  <c r="U145" i="1"/>
  <c r="V145" i="1" s="1"/>
  <c r="U141" i="1"/>
  <c r="V141" i="1" s="1"/>
  <c r="U137" i="1"/>
  <c r="V137" i="1" s="1"/>
  <c r="U133" i="1"/>
  <c r="V133" i="1" s="1"/>
  <c r="U136" i="1"/>
  <c r="V136" i="1" s="1"/>
  <c r="U144" i="1"/>
  <c r="V144" i="1" s="1"/>
  <c r="U140" i="1"/>
  <c r="V140" i="1" s="1"/>
  <c r="U132" i="1"/>
  <c r="U143" i="1"/>
  <c r="V143" i="1" s="1"/>
  <c r="U139" i="1"/>
  <c r="V139" i="1" s="1"/>
  <c r="U135" i="1"/>
  <c r="V135" i="1" s="1"/>
  <c r="J443" i="1"/>
  <c r="V444" i="1" l="1"/>
  <c r="S444" i="1"/>
  <c r="P444" i="1"/>
  <c r="M444" i="1"/>
  <c r="J444" i="1"/>
  <c r="O277" i="1" l="1"/>
  <c r="S277" i="1" s="1"/>
  <c r="I275" i="1" l="1"/>
  <c r="M275" i="1" s="1"/>
  <c r="O274" i="1"/>
  <c r="S274" i="1" s="1"/>
  <c r="T368" i="1" l="1"/>
  <c r="T369" i="1"/>
  <c r="T370" i="1"/>
  <c r="T371" i="1"/>
  <c r="T372" i="1"/>
  <c r="T367" i="1"/>
  <c r="R368" i="1"/>
  <c r="R369" i="1"/>
  <c r="R370" i="1"/>
  <c r="R371" i="1"/>
  <c r="R372" i="1"/>
  <c r="R367" i="1"/>
  <c r="P368" i="1"/>
  <c r="P369" i="1"/>
  <c r="P370" i="1"/>
  <c r="P371" i="1"/>
  <c r="P372" i="1"/>
  <c r="P367" i="1"/>
  <c r="M368" i="1"/>
  <c r="M369" i="1"/>
  <c r="M370" i="1"/>
  <c r="M371" i="1"/>
  <c r="M372" i="1"/>
  <c r="M367" i="1"/>
  <c r="H368" i="1"/>
  <c r="H369" i="1"/>
  <c r="H370" i="1"/>
  <c r="H371" i="1"/>
  <c r="H372" i="1"/>
  <c r="F368" i="1"/>
  <c r="F369" i="1"/>
  <c r="F370" i="1"/>
  <c r="F371" i="1"/>
  <c r="F372" i="1"/>
  <c r="D368" i="1"/>
  <c r="D369" i="1"/>
  <c r="D370" i="1"/>
  <c r="D371" i="1"/>
  <c r="D372" i="1"/>
  <c r="A368" i="1"/>
  <c r="A369" i="1"/>
  <c r="A370" i="1"/>
  <c r="A371" i="1"/>
  <c r="A372" i="1"/>
  <c r="R373" i="1" l="1"/>
  <c r="T373" i="1"/>
  <c r="P373" i="1"/>
  <c r="G255" i="1"/>
  <c r="G248" i="1"/>
  <c r="M53" i="1"/>
  <c r="L130" i="1"/>
  <c r="M22" i="1"/>
  <c r="G390" i="1"/>
  <c r="G271" i="1"/>
  <c r="G402" i="1"/>
  <c r="M364" i="1"/>
  <c r="A364" i="1"/>
  <c r="G303" i="1"/>
  <c r="E9" i="1"/>
  <c r="P259" i="1"/>
  <c r="M259" i="1"/>
  <c r="J259" i="1"/>
  <c r="G259" i="1"/>
  <c r="P258" i="1"/>
  <c r="M258" i="1"/>
  <c r="J258" i="1"/>
  <c r="G258" i="1"/>
  <c r="P257" i="1"/>
  <c r="M257" i="1"/>
  <c r="J257" i="1"/>
  <c r="G257" i="1"/>
  <c r="P252" i="1"/>
  <c r="M252" i="1"/>
  <c r="J252" i="1"/>
  <c r="G252" i="1"/>
  <c r="J251" i="1"/>
  <c r="M251" i="1"/>
  <c r="P251" i="1"/>
  <c r="G251" i="1"/>
  <c r="P250" i="1"/>
  <c r="M250" i="1"/>
  <c r="J250" i="1"/>
  <c r="G250" i="1"/>
  <c r="Q173" i="1"/>
  <c r="N173" i="1"/>
  <c r="L173" i="1"/>
  <c r="L132" i="1"/>
  <c r="Q81" i="1"/>
  <c r="O81" i="1"/>
  <c r="Q80" i="1"/>
  <c r="O80" i="1"/>
  <c r="Q79" i="1"/>
  <c r="O79" i="1"/>
  <c r="Q78" i="1"/>
  <c r="O78" i="1"/>
  <c r="Q57" i="1"/>
  <c r="O57" i="1"/>
  <c r="M57" i="1"/>
  <c r="K57" i="1"/>
  <c r="Q56" i="1"/>
  <c r="O56" i="1"/>
  <c r="M56" i="1"/>
  <c r="K56" i="1"/>
  <c r="Q55" i="1"/>
  <c r="O55" i="1"/>
  <c r="M55" i="1"/>
  <c r="K55" i="1"/>
  <c r="Q26" i="1"/>
  <c r="O26" i="1"/>
  <c r="M26" i="1"/>
  <c r="K26" i="1"/>
  <c r="Q25" i="1"/>
  <c r="O25" i="1"/>
  <c r="M25" i="1"/>
  <c r="K25" i="1"/>
  <c r="Q24" i="1"/>
  <c r="O24" i="1"/>
  <c r="M24" i="1"/>
  <c r="K24" i="1"/>
  <c r="Q49" i="1"/>
  <c r="O49" i="1"/>
  <c r="Q48" i="1"/>
  <c r="O48" i="1"/>
  <c r="Q47" i="1"/>
  <c r="O47" i="1"/>
  <c r="Q46" i="1"/>
  <c r="O46" i="1"/>
  <c r="V443" i="1"/>
  <c r="S443" i="1"/>
  <c r="P443" i="1"/>
  <c r="M443" i="1"/>
  <c r="V442" i="1"/>
  <c r="S442" i="1"/>
  <c r="P442" i="1"/>
  <c r="M442" i="1"/>
  <c r="J442" i="1"/>
  <c r="V441" i="1"/>
  <c r="S441" i="1"/>
  <c r="P441" i="1"/>
  <c r="M441" i="1"/>
  <c r="J441" i="1"/>
  <c r="V440" i="1"/>
  <c r="S440" i="1"/>
  <c r="P440" i="1"/>
  <c r="M440" i="1"/>
  <c r="J440" i="1"/>
  <c r="V439" i="1"/>
  <c r="S439" i="1"/>
  <c r="P439" i="1"/>
  <c r="M439" i="1"/>
  <c r="J439" i="1"/>
  <c r="S405" i="1"/>
  <c r="S406" i="1"/>
  <c r="S407" i="1"/>
  <c r="S408" i="1"/>
  <c r="S409" i="1"/>
  <c r="S404" i="1"/>
  <c r="P405" i="1"/>
  <c r="P406" i="1"/>
  <c r="P407" i="1"/>
  <c r="P408" i="1"/>
  <c r="P409" i="1"/>
  <c r="P404" i="1"/>
  <c r="M405" i="1"/>
  <c r="M406" i="1"/>
  <c r="M407" i="1"/>
  <c r="M408" i="1"/>
  <c r="M409" i="1"/>
  <c r="M404" i="1"/>
  <c r="J405" i="1"/>
  <c r="J406" i="1"/>
  <c r="J407" i="1"/>
  <c r="J408" i="1"/>
  <c r="J409" i="1"/>
  <c r="J404" i="1"/>
  <c r="G405" i="1"/>
  <c r="G406" i="1"/>
  <c r="G407" i="1"/>
  <c r="G408" i="1"/>
  <c r="G409" i="1"/>
  <c r="G404" i="1"/>
  <c r="C405" i="1"/>
  <c r="C406" i="1"/>
  <c r="C407" i="1"/>
  <c r="C408" i="1"/>
  <c r="C409" i="1"/>
  <c r="C404" i="1"/>
  <c r="S393" i="1"/>
  <c r="S394" i="1"/>
  <c r="S395" i="1"/>
  <c r="S396" i="1"/>
  <c r="S397" i="1"/>
  <c r="S392" i="1"/>
  <c r="P393" i="1"/>
  <c r="P394" i="1"/>
  <c r="P395" i="1"/>
  <c r="P396" i="1"/>
  <c r="P397" i="1"/>
  <c r="P392" i="1"/>
  <c r="M393" i="1"/>
  <c r="M394" i="1"/>
  <c r="M395" i="1"/>
  <c r="M396" i="1"/>
  <c r="M397" i="1"/>
  <c r="M392" i="1"/>
  <c r="J393" i="1"/>
  <c r="J394" i="1"/>
  <c r="J395" i="1"/>
  <c r="J396" i="1"/>
  <c r="J397" i="1"/>
  <c r="J392" i="1"/>
  <c r="G393" i="1"/>
  <c r="G394" i="1"/>
  <c r="G395" i="1"/>
  <c r="G396" i="1"/>
  <c r="G397" i="1"/>
  <c r="G392" i="1"/>
  <c r="C393" i="1"/>
  <c r="C394" i="1"/>
  <c r="C395" i="1"/>
  <c r="C396" i="1"/>
  <c r="C397" i="1"/>
  <c r="C392" i="1"/>
  <c r="H367" i="1"/>
  <c r="F367" i="1"/>
  <c r="D367" i="1"/>
  <c r="A367" i="1"/>
  <c r="Q307" i="1"/>
  <c r="U307" i="1" s="1"/>
  <c r="Q308" i="1"/>
  <c r="U308" i="1" s="1"/>
  <c r="Q309" i="1"/>
  <c r="U309" i="1" s="1"/>
  <c r="Q310" i="1"/>
  <c r="U310" i="1" s="1"/>
  <c r="Q311" i="1"/>
  <c r="U311" i="1" s="1"/>
  <c r="Q306" i="1"/>
  <c r="U306" i="1" s="1"/>
  <c r="O307" i="1"/>
  <c r="S307" i="1" s="1"/>
  <c r="O308" i="1"/>
  <c r="S308" i="1" s="1"/>
  <c r="O309" i="1"/>
  <c r="S309" i="1" s="1"/>
  <c r="O310" i="1"/>
  <c r="S310" i="1" s="1"/>
  <c r="O311" i="1"/>
  <c r="S311" i="1" s="1"/>
  <c r="O306" i="1"/>
  <c r="S306" i="1" s="1"/>
  <c r="I307" i="1"/>
  <c r="M307" i="1" s="1"/>
  <c r="I308" i="1"/>
  <c r="M308" i="1" s="1"/>
  <c r="I309" i="1"/>
  <c r="M309" i="1" s="1"/>
  <c r="I310" i="1"/>
  <c r="M310" i="1" s="1"/>
  <c r="I311" i="1"/>
  <c r="M311" i="1" s="1"/>
  <c r="I306" i="1"/>
  <c r="M306" i="1" s="1"/>
  <c r="G306" i="1"/>
  <c r="K306" i="1" s="1"/>
  <c r="G307" i="1"/>
  <c r="K307" i="1" s="1"/>
  <c r="G308" i="1"/>
  <c r="K308" i="1" s="1"/>
  <c r="G309" i="1"/>
  <c r="K309" i="1" s="1"/>
  <c r="G310" i="1"/>
  <c r="K310" i="1" s="1"/>
  <c r="G311" i="1"/>
  <c r="K311" i="1" s="1"/>
  <c r="C307" i="1"/>
  <c r="C308" i="1"/>
  <c r="C309" i="1"/>
  <c r="C310" i="1"/>
  <c r="C311" i="1"/>
  <c r="C306" i="1"/>
  <c r="Q275" i="1"/>
  <c r="U275" i="1" s="1"/>
  <c r="Q276" i="1"/>
  <c r="U276" i="1" s="1"/>
  <c r="Q277" i="1"/>
  <c r="U277" i="1" s="1"/>
  <c r="Q278" i="1"/>
  <c r="U278" i="1" s="1"/>
  <c r="Q279" i="1"/>
  <c r="U279" i="1" s="1"/>
  <c r="Q274" i="1"/>
  <c r="U274" i="1" s="1"/>
  <c r="O275" i="1"/>
  <c r="S275" i="1" s="1"/>
  <c r="O276" i="1"/>
  <c r="S276" i="1" s="1"/>
  <c r="O278" i="1"/>
  <c r="S278" i="1" s="1"/>
  <c r="O279" i="1"/>
  <c r="S279" i="1" s="1"/>
  <c r="C275" i="1"/>
  <c r="C276" i="1"/>
  <c r="C277" i="1"/>
  <c r="C278" i="1"/>
  <c r="C279" i="1"/>
  <c r="I276" i="1"/>
  <c r="M276" i="1" s="1"/>
  <c r="I277" i="1"/>
  <c r="M277" i="1" s="1"/>
  <c r="I278" i="1"/>
  <c r="M278" i="1" s="1"/>
  <c r="I279" i="1"/>
  <c r="M279" i="1" s="1"/>
  <c r="I274" i="1"/>
  <c r="M274" i="1" s="1"/>
  <c r="G275" i="1"/>
  <c r="K275" i="1" s="1"/>
  <c r="G276" i="1"/>
  <c r="K276" i="1" s="1"/>
  <c r="G277" i="1"/>
  <c r="K277" i="1" s="1"/>
  <c r="G278" i="1"/>
  <c r="K278" i="1" s="1"/>
  <c r="G279" i="1"/>
  <c r="K279" i="1" s="1"/>
  <c r="G274" i="1"/>
  <c r="K274" i="1" s="1"/>
  <c r="C274" i="1"/>
  <c r="M253" i="1" l="1"/>
  <c r="M58" i="1"/>
  <c r="Q58" i="1"/>
  <c r="G260" i="1"/>
  <c r="J260" i="1"/>
  <c r="M260" i="1"/>
  <c r="P260" i="1"/>
  <c r="M280" i="1"/>
  <c r="K58" i="1"/>
  <c r="J445" i="1"/>
  <c r="V445" i="1"/>
  <c r="S445" i="1"/>
  <c r="V132" i="1"/>
  <c r="P445" i="1"/>
  <c r="M445" i="1"/>
  <c r="O58" i="1"/>
  <c r="G253" i="1"/>
  <c r="J253" i="1"/>
  <c r="Q82" i="1"/>
  <c r="S410" i="1"/>
  <c r="P253" i="1"/>
  <c r="G398" i="1"/>
  <c r="M398" i="1"/>
  <c r="S398" i="1"/>
  <c r="F373" i="1"/>
  <c r="O82" i="1"/>
  <c r="J410" i="1"/>
  <c r="P410" i="1"/>
  <c r="G410" i="1"/>
  <c r="M410" i="1"/>
  <c r="P398" i="1"/>
  <c r="J398" i="1"/>
  <c r="D373" i="1"/>
  <c r="H373" i="1"/>
  <c r="S147" i="1"/>
  <c r="R147" i="1"/>
  <c r="Q147" i="1"/>
  <c r="P147" i="1"/>
  <c r="O147" i="1"/>
  <c r="N147" i="1"/>
  <c r="L147" i="1"/>
  <c r="Q50" i="1"/>
  <c r="O50" i="1"/>
  <c r="Q27" i="1"/>
  <c r="O27" i="1"/>
  <c r="M27" i="1"/>
  <c r="K27" i="1"/>
  <c r="Q312" i="1"/>
  <c r="O312" i="1"/>
  <c r="M312" i="1"/>
  <c r="K312" i="1"/>
  <c r="I312" i="1"/>
  <c r="G312" i="1"/>
  <c r="Q280" i="1"/>
  <c r="O280" i="1"/>
  <c r="I280" i="1"/>
  <c r="G280" i="1"/>
  <c r="U147" i="1" l="1"/>
  <c r="V147" i="1"/>
  <c r="S280" i="1"/>
  <c r="U280" i="1"/>
  <c r="S312" i="1"/>
  <c r="U312" i="1"/>
  <c r="K28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6" savePassword="1" deleted="1" background="1" saveData="1" credentials="none">
    <dbPr connection="" command=""/>
  </connection>
  <connection id="2" xr16:uid="{00000000-0015-0000-FFFF-FFFF01000000}" keepAlive="1" name="SP_Meldunek_sekcja_I_tab_1" type="5" refreshedVersion="6" savePassword="1" deleted="1" background="1" saveData="1" credentials="none">
    <dbPr connection="" command=""/>
  </connection>
  <connection id="3" xr16:uid="{00000000-0015-0000-FFFF-FFFF02000000}" keepAlive="1" name="SP_Meldunek_sekcja_I_tab_2" type="5" refreshedVersion="6" savePassword="1" deleted="1" background="1" saveData="1" credentials="none">
    <dbPr connection="" command=""/>
  </connection>
  <connection id="4" xr16:uid="{00000000-0015-0000-FFFF-FFFF03000000}" keepAlive="1" name="SP_Meldunek_sekcja_II_tab_1" type="5" refreshedVersion="6" savePassword="1" deleted="1" background="1" saveData="1" credentials="none">
    <dbPr connection="" command=""/>
  </connection>
  <connection id="5" xr16:uid="{00000000-0015-0000-FFFF-FFFF04000000}" keepAlive="1" name="SP_Meldunek_sekcja_II_tab_2" type="5" refreshedVersion="6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6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6" savePassword="1" deleted="1" background="1" saveData="1" credentials="none">
    <dbPr connection="" command=""/>
  </connection>
  <connection id="8" xr16:uid="{00000000-0015-0000-FFFF-FFFF07000000}" keepAlive="1" name="SP_Meldunek_sekcja_IV" type="5" refreshedVersion="6" savePassword="1" deleted="1" background="1" saveData="1" credentials="none">
    <dbPr connection="" command=""/>
  </connection>
  <connection id="9" xr16:uid="{00000000-0015-0000-FFFF-FFFF08000000}" keepAlive="1" name="SP_Meldunek_sekcja_IX_tab_1" type="5" refreshedVersion="6" savePassword="1" deleted="1" background="1" saveData="1" credentials="none">
    <dbPr connection="" command=""/>
  </connection>
  <connection id="10" xr16:uid="{00000000-0015-0000-FFFF-FFFF09000000}" keepAlive="1" name="SP_Meldunek_sekcja_IX_tab_2" type="5" refreshedVersion="6" savePassword="1" deleted="1" background="1" saveData="1" credentials="none">
    <dbPr connection="" command=""/>
  </connection>
  <connection id="11" xr16:uid="{00000000-0015-0000-FFFF-FFFF0A000000}" keepAlive="1" name="SP_Meldunek_sekcja_V_tab_1" type="5" refreshedVersion="6" savePassword="1" deleted="1" background="1" saveData="1" credentials="none">
    <dbPr connection="" command=""/>
  </connection>
  <connection id="12" xr16:uid="{00000000-0015-0000-FFFF-FFFF0B000000}" keepAlive="1" name="SP_Meldunek_sekcja_V_tab_2" type="5" refreshedVersion="6" savePassword="1" deleted="1" background="1" saveData="1" credentials="none">
    <dbPr connection="" command=""/>
  </connection>
  <connection id="13" xr16:uid="{00000000-0015-0000-FFFF-FFFF0C000000}" keepAlive="1" name="SP_Meldunek_sekcja_V_tab_3" type="5" refreshedVersion="6" savePassword="1" deleted="1" background="1" saveData="1" credentials="none">
    <dbPr connection="" command=""/>
  </connection>
  <connection id="14" xr16:uid="{00000000-0015-0000-FFFF-FFFF0D000000}" keepAlive="1" name="SP_Meldunek_sekcja_V_tab_4" type="5" refreshedVersion="6" savePassword="1" deleted="1" background="1" saveData="1" credentials="none">
    <dbPr connection="" command=""/>
  </connection>
  <connection id="15" xr16:uid="{00000000-0015-0000-FFFF-FFFF0E000000}" keepAlive="1" name="SP_Meldunek_sekcja_VI_tab_1" type="5" refreshedVersion="6" savePassword="1" deleted="1" background="1" saveData="1" credentials="none">
    <dbPr connection="" command=""/>
  </connection>
  <connection id="16" xr16:uid="{00000000-0015-0000-FFFF-FFFF0F000000}" keepAlive="1" name="SP_Meldunek_sekcja_VI_tab_2" type="5" refreshedVersion="6" savePassword="1" deleted="1" background="1" saveData="1" credentials="none">
    <dbPr connection="" command="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6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<sst xmlns="http://schemas.openxmlformats.org/spreadsheetml/2006/main" count="1003" uniqueCount="181">
  <si>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</si>
  <si>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</si>
  <si>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</si>
  <si>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</si>
  <si>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</si>
  <si>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</si>
  <si>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</si>
  <si>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</si>
  <si>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</si>
  <si>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</si>
  <si>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</si>
  <si>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</si>
  <si>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</si>
  <si>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</si>
  <si>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</si>
  <si>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</si>
  <si>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</si>
  <si>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</si>
  <si>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</si>
  <si>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</si>
  <si>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</si>
  <si>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</si>
  <si>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</si>
  <si>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</si>
  <si>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</si>
  <si>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</si>
  <si>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</si>
  <si>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</si>
  <si>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</si>
  <si>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</si>
  <si>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</si>
  <si>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</si>
  <si>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</si>
  <si>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</si>
  <si>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</si>
  <si>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</si>
  <si>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</si>
  <si>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</si>
  <si>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</si>
  <si>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</si>
  <si>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</si>
  <si>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</si>
  <si>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</si>
  <si>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</si>
  <si>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</si>
  <si>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</si>
  <si>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</si>
  <si>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</si>
  <si>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</si>
  <si>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</si>
  <si>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</si>
  <si>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</si>
  <si>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</si>
  <si>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</si>
  <si>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</si>
  <si>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</si>
  <si>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</si>
  <si>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</si>
  <si>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</si>
  <si>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</si>
  <si>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</si>
  <si>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</si>
  <si>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</si>
  <si>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</si>
  <si>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</si>
  <si>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</si>
  <si>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</si>
  <si>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</si>
  <si>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</si>
  <si>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</si>
  <si>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</si>
  <si>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</si>
  <si>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</si>
  <si>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</si>
  <si>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</si>
  <si>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</si>
  <si>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</si>
  <si>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</si>
  <si>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</si>
  <si>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</si>
  <si>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</si>
  <si>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</si>
  <si>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</si>
  <si>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</si>
  <si>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</si>
  <si>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</si>
  <si>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</si>
  <si>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</si>
  <si>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</si>
  <si>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</si>
  <si>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</si>
  <si>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</si>
  <si>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</si>
  <si>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</si>
  <si>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</si>
  <si>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</si>
  <si>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</si>
  <si>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</si>
  <si>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</si>
  <si>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</si>
  <si>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</si>
  <si>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</si>
  <si>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</si>
  <si>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</si>
  <si>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</si>
  <si>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</si>
  <si>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</si>
  <si>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</si>
  <si>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</si>
  <si>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</si>
  <si>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</si>
  <si>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</si>
  <si>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</si>
  <si>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</si>
  <si>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</si>
  <si>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</si>
  <si>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</si>
  <si>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</si>
  <si>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</si>
  <si>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</si>
  <si>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</si>
  <si>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</si>
  <si>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</si>
  <si>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</si>
  <si>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</si>
  <si>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</si>
  <si>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</si>
  <si>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</si>
  <si>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</si>
  <si>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</si>
  <si>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</si>
  <si>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</si>
  <si>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</si>
  <si>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</si>
  <si>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</si>
  <si>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</si>
  <si>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</si>
  <si>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</si>
  <si>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</si>
  <si>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</si>
  <si>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</si>
  <si>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</si>
  <si>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</si>
  <si>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</si>
  <si>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</si>
  <si>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</si>
  <si>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</si>
  <si>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</si>
  <si>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</si>
  <si>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Warszawa, 4 sierpnia 2021 r.</t>
  </si>
  <si>
    <t>01.07.2021</t>
  </si>
  <si>
    <t>31.07.2021</t>
  </si>
  <si>
    <t>01.01.2021</t>
  </si>
  <si>
    <t>BIAŁORUŚ</t>
  </si>
  <si>
    <t>AFGANISTAN</t>
  </si>
  <si>
    <t>TURCJA</t>
  </si>
  <si>
    <t>NIDERLANDY</t>
  </si>
  <si>
    <t>RUMUNIA</t>
  </si>
  <si>
    <t>BUŁGARIA</t>
  </si>
  <si>
    <t>GRECJA</t>
  </si>
  <si>
    <t>LITWA</t>
  </si>
  <si>
    <t>25.07.2021 - 31.07.2021</t>
  </si>
  <si>
    <t>18.07.2021 - 24.07.2021</t>
  </si>
  <si>
    <t>11.07.2021 - 17.07.2021</t>
  </si>
  <si>
    <t>04.07.2021 - 10.07.2021</t>
  </si>
  <si>
    <t>27.06.2021 - 03.07.2021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</si>
  <si>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</si>
  <si>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</si>
  <si>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</si>
  <si>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alerty SIS</t>
  </si>
  <si>
    <t>przywracanie wpisów</t>
  </si>
  <si>
    <t xml:space="preserve">
Trwający stan epidemii Covid-19 nie spowodował spadku liczby wnioskodawców ubiegających się o legalizację pobytu w Polsce. W okresie styczeń- lipiec 2021 r. cudzoziemcy z krajów trzecich złożyli rekordowo dużą liczbę wniosków w sprawach legalizacji pobytu (ponad 200 tys.), o blisko 49 tys. więcej niż w tym samym okresie 2020 r. Liczba wniosków złożonych w lipcu jest drugą najwyższą w 2021 r. (po marcu) i jednocześnie wstrzymującą trend spadkowy widoczny w okresie kwiecień-czerwiec.
Tradycyjnie najwięcej osób zainteresowanych było zezwoleniem na pobyt czasowy (92%), dalsze 6% - zezwoleniem na pobyt stały, a kolejne 2% - zezwoleniem na pobyt rezydenta długoterminowego UE.
Lista głównych państw pochodzenia osób ubiegających się o legalizację pobytu w Polsce pozostała bez zmian. Najliczniejszym obywatelstwem pozostali obywatele Ukrainy (70%, 140 tys.), na kolejnych miejscach – obywatele Białorusi (8%, 15,5 tys.), Gruzji (5%, 9,7 tys.), Mołdawii (2%, 4,5 tys.), Indii (2%, 3,7 tys.), Rosji (2%, 3,6 tys.), Wietnamu (1%, 2,2% tys.), Turcji (1%, 1,6 tys.), Uzbekistanu (1%, 1,5 tys.) i Chin (1%, 1,4 tys.). 
Cudzoziemcy jako główny cel pobytu czasowego deklarowali głównie pracę (79%), a w dalszej kolejności sprawy rodzinne (9%) oraz inne cele pobytu (8%), a na końcu - edukację (4%).
Zwyczajowo wnioskodawcy koncentrowali się w województwach z dużymi ośrodkami miejskimi. Najwięcej cudzoziemców złożyło swoje wnioski w Mazowieckim Urzędzie Wojewódzkim (25%, 50,7 tys.), Dolnośląskim UW (13%, 26,4 tys.), Łódzkim UW (10%, 19,9 tys.), Wielkopolskim UW (10%, 19,8 tys.), Małopolskim UW (9%, 17,2 tys.) oraz Pomorskim UW (8%, 15,6 tys.).
W tym samym czasie urzędy wojewódzkie wydały 155,2 tys. decyzji, z czego 123,9 tys. (80%) stanowiły zgody na pobyt, dalsze 24,2 tys. (16%) - odmowy, a 7 tys. (5%) - umorzenia postępowania. Ponadto, 26, 6 tys. postępowań zakończono pozostawieniem wniosku bez rozpoznania.
W dalszym ciągu najniższy odsetek postępowań zakończonych udzieleniem zezwolenia zanotowano w Mazowieckim UW (62%), podczas gdy w innych urzędach odsetek ten wahał się pomiędzy 82% a 95%. Z kolei największy odsetek zanotowano u Wojewody Podlaskiego (95%).
Jeśli chodzi o proporcje liczby wydanych decyzji do liczby zarejestrowanych wniosków najkorzystniej wypadają: Mazowiecki UW (wnioski: 50,7 tys., decyzje: 58,8 tys.), Małopolski UW (wnioski: 17,2 tys., decyzje: 18,8 tys.)  i Śląski UW (wnioski: 8,3 tys., decyzje: 14,1 tys.). Z kolei największe dysproporcje pomiędzy przyjętymi wnioskami, a wydanymi decyzjami widoczne były w Dolnośląskim UW (wnioski: 26,4 tys., decyzje: 14,2 tys.) i Łódzkim UW (wnioski 19,9 tys., decyzje: 9,3 tys.).
W urzędach wojewódzkich wg stanu na 31 lipca znajdowało się ponad 255 tys. spraw w toku, w większości liczba ta wzrosła w porównaniu do stanu z 31 grudnia 2020 r. Jednostkami, w których liczba spraw w toku zmalała były: Małopolski (-2,4 tys., obecnie: 10,4 tys.), Mazowiecki (-8,2 tys., obecnie: 28,3 tys.) oraz Śląski Urząd Wojewódzki (-5,7 tys., obecnie: 13,8 tys.). Największy przyrosty spraw w toku dotyczy Dolnośląskiego (+12 tys., obecnie 68,6 tys.) Łódzkiego (+10 tys., obecnie: 23,2 tys.) oraz Pomorskiego UW (+5,6 tys., obecnie: 21,5 tys.).
Średni czas trwania postępowania wynosił 264 dni i poza nielicznymi wyjątkami wydłużył się większości  urzędów wojewódzkich w porównaniu do danych na koniec grudnia 2020 r. Krótszy niż na początku roku czas postępowania zanotowano w Dolnośląskim (-104 dni), Małopolskim (-17 dni) i Mazowieckim Urzędzie Wojewódzkim (-30 dni).</t>
  </si>
  <si>
    <t>Pomimo wzrostu liczby wniosków o legalizację, liczba odwołań złożonych w 2021 r. (12,3 tys.) jest niemal taka sama jak w tym samym okresie 2020 r. (12,4 tys.). 
Odwołania dotyczą w zdecydowanej większości postępowań prowadzonych przez urzędy wojewódzkie (91%), z czego 11,3 tys. stanowiły odwołania, kolejne 10,7 tys. - ponaglenia na organ pierwszej instancji (nie uwzględnione w tabeli), a 0,2 tys. - zażalenia. Najwięcej odwołań dotyczyło decyzji wydanych przez Wojewodę Mazowieckiego (9,8  tys., 79% ogółu złożonych odwołań - bez zażaleń i ponagleń, a 86% wśród odwołań złożonych do wojewodów). Pozostałe odwołania od  dotyczyły rozstrzygnięć wydanych przez Straż Graniczną. 
Większość odwołań dotyczyła zezwolenia na pobyt czasowy (89%) oraz zobowiązania do powrotu (6%).
Do II instancji przekazywali swoje sprawy głównie obywatele Ukrainy (64%) oraz Białorusi (5%), a także Gruzji i Indii (po 4%)  oraz Rosji, i Wietnamu (po 3%).
W tym samym czasie Szef Urzędu wydał łącznie 22,3 tys. rozstrzygnięć, z czego 40% stanowiło uchylenie decyzji I instancji: decyzje przyznające prawo pobytu – stanowiły 30%, 7% - uchylenie i umorzenie, a 3% uchylenie i przekazanie do ponownego rozpatrzenia. 8% to decyzje utrzymujące decyzję organu I instancji. Dalsze 8% rozstrzygnięć dotyczyło ponagleń na organ I instancji (zawarte w kategorii „inne”).
Według stanu na 31 lipca w toku znajdowało się 34,8 tys. postępowań, a średni czas trwania procedury wynosił 368 dni.</t>
  </si>
  <si>
    <t>W 2021 r. wydano 4 zezwolenia MRG, odmówiono wydania zezwolenia 1 osobie, nie cofnięto zezwoleń, a 3 zezwolenia zostały unieważnione.</t>
  </si>
  <si>
    <t>W 2021 r. cudzoziemcy z 52 krajów złożyli 1 500 wniosków o udzielenie ochrony obejmujących 2 347 osób. Główne kraje pochodzenia pozostały bez zmian: Białoruś (38%), Rosja (27%), Afganistan (12%) oraz Ukraina (7%). Dalsze obywatelstwa na liście TOP 10 to Turcja i Gruzja (po 2%), Tadżykistan, Syria, Iran i Kazachstan (po 1%). 67% stanowiły wnioski pierwsze, dalsze 33% - wnioski kolejne. Wśród wnioskodawców 69% stanowiły osoby pełnoletnie (67% - mężczyźni, 33% - kobiety), a 31% - osoby niepełnoletnie (56% - chłopcy,  44% - dziewczęta). 
51% wniosków przyjęto w Warszawie (46% - PSG Warszawa, 4% - PSG Warszawa Okęcie, 1% - Nadwiślański OSG). Dalsze 30% przyjęły placówki położone przy wschodniej granicy kraju (Biała Podlaska – 9%, Bobrowniki – 8%, Terespol 4%, Białystok – 4%, Kętrzyn – 2%, Medyka i Przemyśl – po 1%).
W porównaniu do analogicznego okresu w zeszłym roku liczba wnioskodawców jest większa o 53%. Wzrosła też liczba małoletnich wnioskodawców (2020: 56 os., 2021: 100 os.),  głównie z Afganistanu (2020: 5 os., 2021: 43 os.).
Warto zwrócić uwagę na fakt, że po czterech miesiącach stabilnego napływu cudzoziemców ubiegających się o udzielenie ochrony w lipcu miał miejsce dwukrotny skok liczby wnioskodawców (czerwiec: 355, lipiec: 669), spowodowany głównie  zwiększonym napływem cudzoziemców z Białorusi (dwukrotny wzrost: 123 os. -&gt; 235 os.) oraz Afganistanu (czterokrotny wzrost, 33 os. -&gt; 135 os.). Ostatnio porównywalny napływ wnioskodawców zarejestrowano w październiku i listopadzie 2016 r.
W 2021 r. obywatele Białorusi (93%) i Afganistanu (85%) w zdecydowanej większości wnioski po raz pierwszy, podczas gdy obywatele Rosji – głównie wnioski kolejne (68%).</t>
  </si>
  <si>
    <t>W ramach procedur dublińskich wnioskami IN objętych było 901 cudzoziemców. Z kolei Polska wystąpiła z takim wnioskiem do innych krajów europejskich (OUT) w przypadku 212 os.,  z czego 81% wniosków IN oraz 74% wniosków OUT zostało rozpatrzonych pozytywnie. 47% wniosków IN dotyczyło współpracy z Niemcami, a 19% - z Francją. Procedury OUT kierowane były głównie do Rumunii (47%) i Niemiec (14%). W podziale na obywatelstwo cudzoziemców, wnioski IN dotyczyły najczęściej ob. Rosji (24%), a także Białorusi (18%) i Afganistanu (13%).</t>
  </si>
  <si>
    <t xml:space="preserve">
Liczba decyzji wydanych w 2021 r. była niższa niż liczba przyjętych wniosków. Od stycznia do końca lipca Szef Urzędu wydał 1 768  decyzji  w sprawach o udzielenie ochrony międzynarodowej, z czego 553 decyzje przyznawały jedną z form ochrony (31% ogółu): status uchodźcy nadano 94 cudzoziemcom, a ochronę uzupełniającą udzielono 459 osobom. Dalszych 759 cudzoziemców (w tym 380 ob. Rosji) otrzymało decyzje negatywne, a postępowania 456 osób (w tym 160 obywateli Afganistanu) zostały umorzone. Rozstrzygnięcia przyznające ochronę stanowiły 31% ogółu (26% - ochrona uzupełniająca, 5% - status uchodźcy), decyzje negatywne - 43%, a umorzenia - 26%. 
Najwięcej decyzji o udzieleniu ochrony otrzymali wnioskodawcy z:
*Białorusi: 404 osoby (73% ogółu, uznawalność 100%),
*Rosji: 56 osób (10% ogółu, uznawalność 13%),
*Turcji: 31 osób (6% ogółu, uznawalność 89%).
W 2021 r. w obu instancjach na terytorium RP udzielono ochrony łącznie 557 cudzoziemcom, z czego 99% decyzji wydał Szef Urzędu, a 1% - Rada do Spraw Uchodźców. Średnia uznawalność wynosiła w 2021 r. 42%, co jest wartością rekordowo wysoką. 
Liczba spraw w toku w I instancji według stanu na dzień 31 lipca wynosiła 1 740, z czego 745 dotyczyło obywateli Białorusi, 482 – Rosji, 167 Afganistanu, a 109 – Ukrainy.</t>
  </si>
  <si>
    <t xml:space="preserve">
Według stanu na 31 lipca br. pod opieką Szefa Urzędu znajdowało się 4 008 cudzoziemców, z czego 17% zamieszkiwało w jednym z 10 ośrodków dla cudzoziemców, a pozostałe 83% pobierało świadczenie pieniężne na samodzielne funkcjonowanie.
Głównymi beneficjentami opieki Szefa Urzędu byli obywatele Rosji (39%), Białorusi (26%) i Ukrainy (13%). 
65% osób korzystających z pomocy socjalnej to wnioskodawcy oczekujący na zakończenie swojej procedury w obu instancjach, dalsze 20% - osoby, które otrzymały decyzję o udzieleniu ochrony, kolejne 12% - cudzoziemcy, którzy otrzymali decyzję odmowną.
42% cudzoziemców przebywających pod opieką Szefa Urzędu to kobiety, 58% mężczyźni. W podziale na wiek, dominują osoby pełnoletnie (64%), w zbliżonych proporcjach w wieku 18-34% (34%) i 35-64 (30%).</t>
  </si>
  <si>
    <t xml:space="preserve">
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(79%).
Czterokrotny w porównaniu z 2014 r. wzrost liczby wniosków w sprawach o legalizację pobytu nie jest powiązany z proporcjonalnym wzrostem kadr i infrastruktury do obsługi cudzoziemców. W związku z tym średni czas trwania postępowania u wojewodów przekracza obecnie 8 miesięcy. 
Wg stanu na dzień 31 lipca 2021 r. ważne zezwolenia na pobyt na terytorium RP posiadało 504 tysiące cudzoziemców, w tym najliczniejsze: 315 tys. (62%) na pobyt czasowy, 87 tys. (17%) na pobyt stały, 81 tys. (16%) dokumentów poświadczających prawo pobytu obywateli UE i ich rodzin. Ważne dokumenty obejmujące wszystkie formy ochrony (międzynarodowej i krajowej) posiadało 3,1 tys. cudzoziemców. 
Najliczniejsze obywatelstwa cudzoziemców w Polsce to: Ukraina – 280 tys. (55%), Białoruś – 34 tys. (7%), Niemcy - 20 tys. (4%), Rosja -13 tys. (3%), Wietnam - 11 tys. (2%), Indie - 11 tys. (2%), Gruzja – 9 tys. (2%), Włochy – 8,5 tys. (2%), Chiny – 7 tys. (1%), Wielka Brytania – 7 tys. (1%)
Obowiązujące obecnie przepisy umożliwiają legalne pozostanie w kraju osobom, które chcą realizować dotychczasowy cel pobytu lub nie mogą opuścić Polski - w związku z rozprzestrzenianiem się wirusa SARS-CoV-2.</t>
  </si>
  <si>
    <t>W dalszym ciągu widoczne jest bardzo wysokie obciążenie w zakresie prowadzenia Wykazu osób, których pobyt na terytorium RP jest  niepożądany. W sierpniu Szef UdSC zrealizował ponad 5,2 tys. spraw dotyczących wykazu, spośród których do najliczniejszych  zaliczały się wpisy do Wykazu i wpisy SIS oraz alerty SIS i alerty pobytowe (stanowiły 77% wszystkich zadań realizowanych w tym obszarze).</t>
  </si>
  <si>
    <t>Liczba spraw, które trafiają miesięcznie do Wydziału Konsultacji Wizowych intensywnie rośnie już drugi miesiąc (blisko trzykrotnie w porównaniu do maja i o połowę w stosunku do czerwca br.) i wyniosła w lipcu blisko 34,8 tys. Spośród nadesłanych wniosków 24,6 tys. (71%) wpłynęło  z innego państwa członkowskiego. Dalsze 10,2 tys. (29%) stanowiły sprawy przekazane przez konsula: obowiązkowe (5%) i fakultatywne (24%). 
Również liczba wydanych decyzji charakteryzuje się tendencją wzrostową (maj: 12,4 tys., czerwiec: 20,3 tys., lipiec: 33 tys.).  Z łącznej puli decyzji: 23,5 tys. (71% ) obejmowało odpowiedzi na wnioski z innych państw, a 9,5 tys. (29%) - na wnioski z konsulatów (5% - obligatoryjne, 24% - fakultatywne).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</si>
</sst>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3" fontId="28" fillId="0" borderId="50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32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3" fontId="29" fillId="34" borderId="32" xfId="0" applyNumberFormat="1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3" fontId="29" fillId="33" borderId="26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3" fontId="29" fillId="0" borderId="32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9" fillId="35" borderId="26" xfId="43" applyFont="1" applyFill="1" applyBorder="1" applyAlignment="1" applyProtection="1">
      <alignment horizontal="right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9" fillId="33" borderId="32" xfId="24" applyNumberFormat="1" applyFont="1" applyFill="1" applyBorder="1" applyAlignment="1" applyProtection="1">
      <alignment horizontal="right" vertical="center"/>
    </xf>
    <xf numFmtId="3" fontId="29" fillId="0" borderId="43" xfId="24" applyNumberFormat="1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3" fontId="29" fillId="35" borderId="43" xfId="0" applyNumberFormat="1" applyFont="1" applyFill="1" applyBorder="1" applyAlignment="1" applyProtection="1">
      <alignment horizontal="right" vertical="center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44" xfId="10" applyFont="1" applyFill="1" applyBorder="1" applyAlignment="1" applyProtection="1">
      <alignment horizontal="left" vertical="center"/>
    </xf>
    <xf numFmtId="0" fontId="28" fillId="36" borderId="45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3" fontId="29" fillId="0" borderId="43" xfId="0" applyNumberFormat="1" applyFont="1" applyFill="1" applyBorder="1" applyAlignment="1" applyProtection="1">
      <alignment horizontal="right" vertical="center"/>
    </xf>
    <xf numFmtId="3" fontId="29" fillId="0" borderId="32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3" fontId="36" fillId="35" borderId="50" xfId="10" applyNumberFormat="1" applyFont="1" applyFill="1" applyBorder="1" applyAlignment="1" applyProtection="1">
      <alignment horizontal="center" vertical="center"/>
      <protection locked="0"/>
    </xf>
    <xf numFmtId="0" fontId="36" fillId="35" borderId="50" xfId="10" applyFont="1" applyFill="1" applyBorder="1" applyAlignment="1" applyProtection="1">
      <alignment horizontal="center" vertical="center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8" fillId="0" borderId="0" xfId="10" applyNumberFormat="1" applyFont="1" applyFill="1" applyBorder="1" applyAlignment="1" applyProtection="1">
      <alignment horizontal="center" vertical="center"/>
    </xf>
    <xf numFmtId="0" fontId="21" fillId="0" borderId="0" xfId="0" applyFont="1" applyFill="1" applyProtection="1">
      <protection locked="0"/>
    </xf>
    <xf numFmtId="9" fontId="21" fillId="0" borderId="0" xfId="46" applyFont="1" applyProtection="1">
      <protection locked="0"/>
    </xf>
  </cellXfs>
  <cellStyles count="47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tygodniowy'!$C$306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tygodniowy'!$G$304:$J$305,'Meldunek tygodniowy'!$K$304:$N$305,'Meldunek tygodniowy'!$O$304:$R$305)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tygodniowy'!$G$306:$R$306</c:f>
              <c:numCache>
                <c:formatCode>General</c:formatCode>
                <c:ptCount val="12"/>
                <c:pt idx="0">
                  <c:v>592</c:v>
                </c:pt>
                <c:pt idx="2">
                  <c:v>842</c:v>
                </c:pt>
                <c:pt idx="4">
                  <c:v>24</c:v>
                </c:pt>
                <c:pt idx="6">
                  <c:v>57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tygodniowy'!$C$307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tygodniowy'!$G$304:$J$305,'Meldunek tygodniowy'!$K$304:$N$305,'Meldunek tygodniowy'!$O$304:$R$305)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tygodniowy'!$G$307:$R$307</c:f>
              <c:numCache>
                <c:formatCode>General</c:formatCode>
                <c:ptCount val="12"/>
                <c:pt idx="0">
                  <c:v>83</c:v>
                </c:pt>
                <c:pt idx="2">
                  <c:v>206</c:v>
                </c:pt>
                <c:pt idx="4">
                  <c:v>161</c:v>
                </c:pt>
                <c:pt idx="6">
                  <c:v>422</c:v>
                </c:pt>
                <c:pt idx="8">
                  <c:v>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tygodniowy'!$C$308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tygodniowy'!$G$304:$J$305,'Meldunek tygodniowy'!$K$304:$N$305,'Meldunek tygodniowy'!$O$304:$R$305)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tygodniowy'!$G$308:$R$308</c:f>
              <c:numCache>
                <c:formatCode>General</c:formatCode>
                <c:ptCount val="12"/>
                <c:pt idx="0">
                  <c:v>206</c:v>
                </c:pt>
                <c:pt idx="2">
                  <c:v>233</c:v>
                </c:pt>
                <c:pt idx="4">
                  <c:v>32</c:v>
                </c:pt>
                <c:pt idx="6">
                  <c:v>39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tygodniowy'!$C$309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tygodniowy'!$G$304:$J$305,'Meldunek tygodniowy'!$K$304:$N$305,'Meldunek tygodniowy'!$O$304:$R$305)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tygodniowy'!$G$309:$R$309</c:f>
              <c:numCache>
                <c:formatCode>General</c:formatCode>
                <c:ptCount val="12"/>
                <c:pt idx="0">
                  <c:v>41</c:v>
                </c:pt>
                <c:pt idx="2">
                  <c:v>55</c:v>
                </c:pt>
                <c:pt idx="4">
                  <c:v>53</c:v>
                </c:pt>
                <c:pt idx="6">
                  <c:v>91</c:v>
                </c:pt>
                <c:pt idx="8">
                  <c:v>7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tygodniowy'!$C$310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tygodniowy'!$G$310:$R$310</c:f>
              <c:numCache>
                <c:formatCode>General</c:formatCode>
                <c:ptCount val="12"/>
                <c:pt idx="0">
                  <c:v>32</c:v>
                </c:pt>
                <c:pt idx="2">
                  <c:v>49</c:v>
                </c:pt>
                <c:pt idx="4">
                  <c:v>1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tygodniowy'!$C$311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tygodniowy'!$G$304:$J$305,'Meldunek tygodniowy'!$K$304:$N$305,'Meldunek tygodniowy'!$O$304:$R$305)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tygodniowy'!$G$311:$R$311</c:f>
              <c:numCache>
                <c:formatCode>General</c:formatCode>
                <c:ptCount val="12"/>
                <c:pt idx="0">
                  <c:v>174</c:v>
                </c:pt>
                <c:pt idx="2">
                  <c:v>199</c:v>
                </c:pt>
                <c:pt idx="4">
                  <c:v>79</c:v>
                </c:pt>
                <c:pt idx="6">
                  <c:v>125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31560"/>
        <c:axId val="167331952"/>
        <c:axId val="0"/>
      </c:bar3DChart>
      <c:catAx>
        <c:axId val="1673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67331952"/>
        <c:crosses val="autoZero"/>
        <c:auto val="1"/>
        <c:lblAlgn val="ctr"/>
        <c:lblOffset val="100"/>
        <c:noMultiLvlLbl val="0"/>
      </c:catAx>
      <c:valAx>
        <c:axId val="167331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31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tygodniowy'!$B$440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tygodniowy'!$J$439,'Meldunek tygodniowy'!$M$439,'Meldunek tygodniowy'!$P$439,'Meldunek tygodniowy'!$S$439,'Meldunek tygodniowy'!$V$439)</c:f>
              <c:strCache>
                <c:ptCount val="5"/>
                <c:pt idx="0">
                  <c:v>27.06.2021 - 03.07.2021</c:v>
                </c:pt>
                <c:pt idx="1">
                  <c:v>04.07.2021 - 10.07.2021</c:v>
                </c:pt>
                <c:pt idx="2">
                  <c:v>11.07.2021 - 17.07.2021</c:v>
                </c:pt>
                <c:pt idx="3">
                  <c:v>18.07.2021 - 24.07.2021</c:v>
                </c:pt>
                <c:pt idx="4">
                  <c:v>25.07.2021 - 31.07.2021</c:v>
                </c:pt>
              </c:strCache>
            </c:strRef>
          </c:cat>
          <c:val>
            <c:numRef>
              <c:f>('Meldunek tygodniowy'!$J$440,'Meldunek tygodniowy'!$M$440,'Meldunek tygodniowy'!$P$440,'Meldunek tygodniowy'!$S$440,'Meldunek tygodniowy'!$V$440)</c:f>
              <c:numCache>
                <c:formatCode>#,##0</c:formatCode>
                <c:ptCount val="5"/>
                <c:pt idx="0">
                  <c:v>698</c:v>
                </c:pt>
                <c:pt idx="1">
                  <c:v>690</c:v>
                </c:pt>
                <c:pt idx="2">
                  <c:v>685</c:v>
                </c:pt>
                <c:pt idx="3">
                  <c:v>683</c:v>
                </c:pt>
                <c:pt idx="4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tygodniowy'!$B$441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tygodniowy'!$J$439,'Meldunek tygodniowy'!$M$439,'Meldunek tygodniowy'!$P$439,'Meldunek tygodniowy'!$S$439,'Meldunek tygodniowy'!$V$439)</c:f>
              <c:strCache>
                <c:ptCount val="5"/>
                <c:pt idx="0">
                  <c:v>27.06.2021 - 03.07.2021</c:v>
                </c:pt>
                <c:pt idx="1">
                  <c:v>04.07.2021 - 10.07.2021</c:v>
                </c:pt>
                <c:pt idx="2">
                  <c:v>11.07.2021 - 17.07.2021</c:v>
                </c:pt>
                <c:pt idx="3">
                  <c:v>18.07.2021 - 24.07.2021</c:v>
                </c:pt>
                <c:pt idx="4">
                  <c:v>25.07.2021 - 31.07.2021</c:v>
                </c:pt>
              </c:strCache>
            </c:strRef>
          </c:cat>
          <c:val>
            <c:numRef>
              <c:f>('Meldunek tygodniowy'!$J$441,'Meldunek tygodniowy'!$M$441,'Meldunek tygodniowy'!$P$441,'Meldunek tygodniowy'!$S$441,'Meldunek tygodniowy'!$V$441)</c:f>
              <c:numCache>
                <c:formatCode>#,##0</c:formatCode>
                <c:ptCount val="5"/>
                <c:pt idx="0">
                  <c:v>3120</c:v>
                </c:pt>
                <c:pt idx="1">
                  <c:v>3178</c:v>
                </c:pt>
                <c:pt idx="2">
                  <c:v>3227</c:v>
                </c:pt>
                <c:pt idx="3">
                  <c:v>3263</c:v>
                </c:pt>
                <c:pt idx="4">
                  <c:v>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tygodniowy'!$B$444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tygodniowy'!$J$439,'Meldunek tygodniowy'!$M$439,'Meldunek tygodniowy'!$P$439,'Meldunek tygodniowy'!$S$439,'Meldunek tygodniowy'!$V$439)</c:f>
              <c:strCache>
                <c:ptCount val="5"/>
                <c:pt idx="0">
                  <c:v>27.06.2021 - 03.07.2021</c:v>
                </c:pt>
                <c:pt idx="1">
                  <c:v>04.07.2021 - 10.07.2021</c:v>
                </c:pt>
                <c:pt idx="2">
                  <c:v>11.07.2021 - 17.07.2021</c:v>
                </c:pt>
                <c:pt idx="3">
                  <c:v>18.07.2021 - 24.07.2021</c:v>
                </c:pt>
                <c:pt idx="4">
                  <c:v>25.07.2021 - 31.07.2021</c:v>
                </c:pt>
              </c:strCache>
            </c:strRef>
          </c:cat>
          <c:val>
            <c:numRef>
              <c:f>('Meldunek tygodniowy'!$J$444,'Meldunek tygodniowy'!$M$444,'Meldunek tygodniowy'!$P$444,'Meldunek tygodniowy'!$S$444,'Meldunek tygodniowy'!$V$444)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7322152"/>
        <c:axId val="167321760"/>
        <c:axId val="0"/>
      </c:bar3DChart>
      <c:catAx>
        <c:axId val="1673221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7321760"/>
        <c:crosses val="autoZero"/>
        <c:auto val="1"/>
        <c:lblAlgn val="ctr"/>
        <c:lblOffset val="100"/>
        <c:noMultiLvlLbl val="0"/>
      </c:catAx>
      <c:valAx>
        <c:axId val="1673217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67322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tygodniowy'!$C$132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tygodniowy'!$L$132:$U$132</c:f>
              <c:numCache>
                <c:formatCode>#,##0</c:formatCode>
                <c:ptCount val="10"/>
                <c:pt idx="0">
                  <c:v>10927</c:v>
                </c:pt>
                <c:pt idx="2">
                  <c:v>1338</c:v>
                </c:pt>
                <c:pt idx="3">
                  <c:v>6451</c:v>
                </c:pt>
                <c:pt idx="4">
                  <c:v>618</c:v>
                </c:pt>
                <c:pt idx="5">
                  <c:v>1290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tygodniowy'!$C$133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tygodniowy'!$L$133:$U$133</c:f>
              <c:numCache>
                <c:formatCode>#,##0</c:formatCode>
                <c:ptCount val="10"/>
                <c:pt idx="0">
                  <c:v>424</c:v>
                </c:pt>
                <c:pt idx="2">
                  <c:v>59</c:v>
                </c:pt>
                <c:pt idx="3">
                  <c:v>94</c:v>
                </c:pt>
                <c:pt idx="4">
                  <c:v>29</c:v>
                </c:pt>
                <c:pt idx="5">
                  <c:v>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tygodniowy'!$C$134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tygodniowy'!$L$134:$U$134</c:f>
              <c:numCache>
                <c:formatCode>#,##0</c:formatCode>
                <c:ptCount val="10"/>
                <c:pt idx="0">
                  <c:v>145</c:v>
                </c:pt>
                <c:pt idx="2">
                  <c:v>51</c:v>
                </c:pt>
                <c:pt idx="3">
                  <c:v>36</c:v>
                </c:pt>
                <c:pt idx="4">
                  <c:v>26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tygodniowy'!$C$135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tygodniowy'!$L$135:$U$135</c:f>
              <c:numCache>
                <c:formatCode>#,##0</c:formatCode>
                <c:ptCount val="10"/>
                <c:pt idx="0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tygodniowy'!$C$136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tygodniowy'!$L$136:$U$136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tygodniowy'!$C$137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tygodniowy'!$L$137:$U$137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tygodniowy'!$C$138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tygodniowy'!$L$138:$U$138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tygodniowy'!$C$139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tygodniowy'!$L$139:$U$139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tygodniowy'!$C$140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tygodniowy'!$L$140:$U$140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tygodniowy'!$C$141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tygodniowy'!$L$141:$U$141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tygodniowy'!$C$142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tygodniowy'!$L$142:$U$142</c:f>
              <c:numCache>
                <c:formatCode>#,##0</c:formatCode>
                <c:ptCount val="10"/>
                <c:pt idx="0">
                  <c:v>785</c:v>
                </c:pt>
                <c:pt idx="2">
                  <c:v>365</c:v>
                </c:pt>
                <c:pt idx="3">
                  <c:v>41</c:v>
                </c:pt>
                <c:pt idx="4">
                  <c:v>44</c:v>
                </c:pt>
                <c:pt idx="5">
                  <c:v>197</c:v>
                </c:pt>
                <c:pt idx="6">
                  <c:v>48</c:v>
                </c:pt>
                <c:pt idx="7">
                  <c:v>0</c:v>
                </c:pt>
                <c:pt idx="8">
                  <c:v>183</c:v>
                </c:pt>
                <c:pt idx="9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tygodniowy'!$C$143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tygodniowy'!$L$143:$U$143</c:f>
              <c:numCache>
                <c:formatCode>#,##0</c:formatCode>
                <c:ptCount val="10"/>
                <c:pt idx="0">
                  <c:v>2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tygodniowy'!$C$144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tygodniowy'!$L$144:$U$144</c:f>
              <c:numCache>
                <c:formatCode>#,##0</c:formatCode>
                <c:ptCount val="10"/>
                <c:pt idx="0">
                  <c:v>2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tygodniowy'!$C$145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tygodniowy'!$L$145:$U$145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tygodniowy'!$C$146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tygodniowy'!$L$131:$U$131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tygodniowy'!$L$146:$U$146</c:f>
              <c:numCache>
                <c:formatCode>#,##0</c:formatCode>
                <c:ptCount val="10"/>
                <c:pt idx="0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976"/>
        <c:axId val="167324112"/>
        <c:axId val="0"/>
      </c:bar3DChart>
      <c:catAx>
        <c:axId val="1673209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112"/>
        <c:crosses val="autoZero"/>
        <c:auto val="1"/>
        <c:lblAlgn val="ctr"/>
        <c:lblOffset val="100"/>
        <c:noMultiLvlLbl val="0"/>
      </c:catAx>
      <c:valAx>
        <c:axId val="16732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tygodniowy'!$C$274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tygodniowy'!$G$272:$J$273,'Meldunek tygodniowy'!$K$272:$N$273,'Meldunek tygodniowy'!$O$272:$R$273)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tygodniowy'!$G$274:$R$274</c:f>
              <c:numCache>
                <c:formatCode>General</c:formatCode>
                <c:ptCount val="12"/>
                <c:pt idx="0">
                  <c:v>138</c:v>
                </c:pt>
                <c:pt idx="2">
                  <c:v>210</c:v>
                </c:pt>
                <c:pt idx="4">
                  <c:v>11</c:v>
                </c:pt>
                <c:pt idx="6">
                  <c:v>24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tygodniowy'!$C$275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tygodniowy'!$G$272:$J$273,'Meldunek tygodniowy'!$K$272:$N$273,'Meldunek tygodniowy'!$O$272:$R$273)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tygodniowy'!$G$275:$R$275</c:f>
              <c:numCache>
                <c:formatCode>General</c:formatCode>
                <c:ptCount val="12"/>
                <c:pt idx="0">
                  <c:v>22</c:v>
                </c:pt>
                <c:pt idx="2">
                  <c:v>46</c:v>
                </c:pt>
                <c:pt idx="4">
                  <c:v>38</c:v>
                </c:pt>
                <c:pt idx="6">
                  <c:v>122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tygodniowy'!$C$276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tygodniowy'!$G$272:$J$273,'Meldunek tygodniowy'!$K$272:$N$273,'Meldunek tygodniowy'!$O$272:$R$273)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tygodniowy'!$G$276:$R$276</c:f>
              <c:numCache>
                <c:formatCode>General</c:formatCode>
                <c:ptCount val="12"/>
                <c:pt idx="0">
                  <c:v>89</c:v>
                </c:pt>
                <c:pt idx="2">
                  <c:v>110</c:v>
                </c:pt>
                <c:pt idx="4">
                  <c:v>21</c:v>
                </c:pt>
                <c:pt idx="6">
                  <c:v>25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tygodniowy'!$C$277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tygodniowy'!$G$272:$J$273,'Meldunek tygodniowy'!$K$272:$N$273,'Meldunek tygodniowy'!$O$272:$R$273)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tygodniowy'!$G$277:$R$277</c:f>
              <c:numCache>
                <c:formatCode>General</c:formatCode>
                <c:ptCount val="12"/>
                <c:pt idx="0">
                  <c:v>9</c:v>
                </c:pt>
                <c:pt idx="2">
                  <c:v>12</c:v>
                </c:pt>
                <c:pt idx="4">
                  <c:v>19</c:v>
                </c:pt>
                <c:pt idx="6">
                  <c:v>28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tygodniowy'!$C$278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tygodniowy'!$G$278:$R$278</c:f>
              <c:numCache>
                <c:formatCode>General</c:formatCode>
                <c:ptCount val="12"/>
                <c:pt idx="0">
                  <c:v>6</c:v>
                </c:pt>
                <c:pt idx="2">
                  <c:v>13</c:v>
                </c:pt>
                <c:pt idx="4">
                  <c:v>4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tygodniowy'!$C$279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tygodniowy'!$G$272:$J$273,'Meldunek tygodniowy'!$K$272:$N$273,'Meldunek tygodniowy'!$O$272:$R$273)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tygodniowy'!$G$279:$R$279</c:f>
              <c:numCache>
                <c:formatCode>General</c:formatCode>
                <c:ptCount val="12"/>
                <c:pt idx="0">
                  <c:v>39</c:v>
                </c:pt>
                <c:pt idx="2">
                  <c:v>41</c:v>
                </c:pt>
                <c:pt idx="4">
                  <c:v>21</c:v>
                </c:pt>
                <c:pt idx="6">
                  <c:v>29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192"/>
        <c:axId val="167329992"/>
        <c:axId val="0"/>
      </c:bar3DChart>
      <c:catAx>
        <c:axId val="1673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9992"/>
        <c:crosses val="autoZero"/>
        <c:auto val="1"/>
        <c:lblAlgn val="ctr"/>
        <c:lblOffset val="100"/>
        <c:noMultiLvlLbl val="0"/>
      </c:catAx>
      <c:valAx>
        <c:axId val="16732999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0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01.07.2021 - 31.07.2021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29184</c:v>
                </c:pt>
                <c:pt idx="1">
                  <c:v>21069</c:v>
                </c:pt>
                <c:pt idx="2">
                  <c:v>3728</c:v>
                </c:pt>
                <c:pt idx="3">
                  <c:v>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01.07.2021 - 31.07.2021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2084</c:v>
                </c:pt>
                <c:pt idx="1">
                  <c:v>1545</c:v>
                </c:pt>
                <c:pt idx="2">
                  <c:v>118</c:v>
                </c:pt>
                <c:pt idx="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01.07.2021 - 31.07.2021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837</c:v>
                </c:pt>
                <c:pt idx="1">
                  <c:v>633</c:v>
                </c:pt>
                <c:pt idx="2">
                  <c:v>80</c:v>
                </c:pt>
                <c:pt idx="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2936"/>
        <c:axId val="167328816"/>
        <c:axId val="0"/>
      </c:bar3DChart>
      <c:catAx>
        <c:axId val="167322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8816"/>
        <c:crosses val="autoZero"/>
        <c:auto val="1"/>
        <c:lblAlgn val="ctr"/>
        <c:lblOffset val="100"/>
        <c:noMultiLvlLbl val="0"/>
      </c:catAx>
      <c:valAx>
        <c:axId val="167328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2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tygodniowy'!$D$220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tygodniowy'!$H$219:$K$219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tygodniowy'!$H$220:$K$220</c:f>
              <c:numCache>
                <c:formatCode>#,##0</c:formatCode>
                <c:ptCount val="4"/>
                <c:pt idx="0">
                  <c:v>24624</c:v>
                </c:pt>
                <c:pt idx="3">
                  <c:v>23471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tygodniowy'!$D$221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tygodniowy'!$H$219:$K$219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tygodniowy'!$H$221:$K$221</c:f>
              <c:numCache>
                <c:formatCode>#,##0</c:formatCode>
                <c:ptCount val="4"/>
                <c:pt idx="0">
                  <c:v>1642</c:v>
                </c:pt>
                <c:pt idx="3">
                  <c:v>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tygodniowy'!$D$222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tygodniowy'!$H$219:$K$219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tygodniowy'!$H$222:$K$222</c:f>
              <c:numCache>
                <c:formatCode>#,##0</c:formatCode>
                <c:ptCount val="4"/>
                <c:pt idx="0">
                  <c:v>8514</c:v>
                </c:pt>
                <c:pt idx="3">
                  <c:v>7906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3328"/>
        <c:axId val="167324504"/>
        <c:axId val="581126856"/>
      </c:bar3DChart>
      <c:catAx>
        <c:axId val="1673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  <c:auto val="1"/>
        <c:lblAlgn val="ctr"/>
        <c:lblOffset val="100"/>
        <c:noMultiLvlLbl val="0"/>
      </c:catAx>
      <c:valAx>
        <c:axId val="16732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3328"/>
        <c:crosses val="autoZero"/>
        <c:crossBetween val="between"/>
      </c:valAx>
      <c:serAx>
        <c:axId val="581126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01.01.2021 - 31.07.2021 r.</c:v>
                  </c:pt>
                </c:lvl>
              </c:multiLvlStrCache>
            </c:multiLvlStrRef>
          </c:cat>
          <c:val>
            <c:numRef>
              <c:f>('Meldunek tygodniowy'!$K$55,'Meldunek tygodniowy'!$M$55,'Meldunek tygodniowy'!$O$55,'Meldunek tygodniowy'!$Q$55)</c:f>
              <c:numCache>
                <c:formatCode>#,##0</c:formatCode>
                <c:ptCount val="4"/>
                <c:pt idx="0">
                  <c:v>183651</c:v>
                </c:pt>
                <c:pt idx="1">
                  <c:v>111857</c:v>
                </c:pt>
                <c:pt idx="2">
                  <c:v>22547</c:v>
                </c:pt>
                <c:pt idx="3">
                  <c:v>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01.01.2021 - 31.07.2021 r.</c:v>
                  </c:pt>
                </c:lvl>
              </c:multiLvlStrCache>
            </c:multiLvlStrRef>
          </c:cat>
          <c:val>
            <c:numRef>
              <c:f>('Meldunek tygodniowy'!$K$56,'Meldunek tygodniowy'!$M$56,'Meldunek tygodniowy'!$O$56,'Meldunek tygodniowy'!$Q$56)</c:f>
              <c:numCache>
                <c:formatCode>#,##0</c:formatCode>
                <c:ptCount val="4"/>
                <c:pt idx="0">
                  <c:v>12118</c:v>
                </c:pt>
                <c:pt idx="1">
                  <c:v>9458</c:v>
                </c:pt>
                <c:pt idx="2">
                  <c:v>1314</c:v>
                </c:pt>
                <c:pt idx="3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tygodniowy'!$G$57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01.01.2021 - 31.07.2021 r.</c:v>
                  </c:pt>
                </c:lvl>
              </c:multiLvlStrCache>
            </c:multiLvlStrRef>
          </c:cat>
          <c:val>
            <c:numRef>
              <c:f>('Meldunek tygodniowy'!$K$57,'Meldunek tygodniowy'!$M$57,'Meldunek tygodniowy'!$O$57,'Meldunek tygodniowy'!$Q$57)</c:f>
              <c:numCache>
                <c:formatCode>#,##0</c:formatCode>
                <c:ptCount val="4"/>
                <c:pt idx="0">
                  <c:v>4462</c:v>
                </c:pt>
                <c:pt idx="1">
                  <c:v>2608</c:v>
                </c:pt>
                <c:pt idx="2">
                  <c:v>381</c:v>
                </c:pt>
                <c:pt idx="3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4896"/>
        <c:axId val="167321368"/>
        <c:axId val="0"/>
      </c:bar3DChart>
      <c:catAx>
        <c:axId val="16732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1368"/>
        <c:crosses val="autoZero"/>
        <c:auto val="1"/>
        <c:lblAlgn val="ctr"/>
        <c:lblOffset val="100"/>
        <c:noMultiLvlLbl val="0"/>
      </c:catAx>
      <c:valAx>
        <c:axId val="167321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48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315</xdr:row>
      <xdr:rowOff>52389</xdr:rowOff>
    </xdr:from>
    <xdr:to>
      <xdr:col>24</xdr:col>
      <xdr:colOff>19051</xdr:colOff>
      <xdr:row>336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448</xdr:row>
      <xdr:rowOff>65086</xdr:rowOff>
    </xdr:from>
    <xdr:to>
      <xdr:col>23</xdr:col>
      <xdr:colOff>9525</xdr:colOff>
      <xdr:row>465</xdr:row>
      <xdr:rowOff>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148</xdr:row>
      <xdr:rowOff>69397</xdr:rowOff>
    </xdr:from>
    <xdr:to>
      <xdr:col>23</xdr:col>
      <xdr:colOff>1</xdr:colOff>
      <xdr:row>170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280</xdr:row>
      <xdr:rowOff>142193</xdr:rowOff>
    </xdr:from>
    <xdr:to>
      <xdr:col>23</xdr:col>
      <xdr:colOff>238126</xdr:colOff>
      <xdr:row>299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0</xdr:rowOff>
    </xdr:from>
    <xdr:to>
      <xdr:col>23</xdr:col>
      <xdr:colOff>9525</xdr:colOff>
      <xdr:row>41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224</xdr:row>
      <xdr:rowOff>1</xdr:rowOff>
    </xdr:from>
    <xdr:to>
      <xdr:col>21</xdr:col>
      <xdr:colOff>238125</xdr:colOff>
      <xdr:row>236</xdr:row>
      <xdr:rowOff>72571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379</xdr:row>
      <xdr:rowOff>0</xdr:rowOff>
    </xdr:from>
    <xdr:to>
      <xdr:col>20</xdr:col>
      <xdr:colOff>234084</xdr:colOff>
      <xdr:row>379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308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60</xdr:row>
      <xdr:rowOff>0</xdr:rowOff>
    </xdr:from>
    <xdr:to>
      <xdr:col>22</xdr:col>
      <xdr:colOff>266700</xdr:colOff>
      <xdr:row>73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337</xdr:row>
      <xdr:rowOff>105834</xdr:rowOff>
    </xdr:from>
    <xdr:to>
      <xdr:col>25</xdr:col>
      <xdr:colOff>10584</xdr:colOff>
      <xdr:row>356</xdr:row>
      <xdr:rowOff>95251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66230501"/>
          <a:ext cx="8763001" cy="3048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374</xdr:row>
      <xdr:rowOff>0</xdr:rowOff>
    </xdr:from>
    <xdr:to>
      <xdr:col>25</xdr:col>
      <xdr:colOff>10584</xdr:colOff>
      <xdr:row>379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412</xdr:row>
      <xdr:rowOff>190499</xdr:rowOff>
    </xdr:from>
    <xdr:to>
      <xdr:col>25</xdr:col>
      <xdr:colOff>10584</xdr:colOff>
      <xdr:row>429</xdr:row>
      <xdr:rowOff>169332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468</xdr:row>
      <xdr:rowOff>0</xdr:rowOff>
    </xdr:from>
    <xdr:to>
      <xdr:col>25</xdr:col>
      <xdr:colOff>10584</xdr:colOff>
      <xdr:row>479</xdr:row>
      <xdr:rowOff>179916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83</xdr:row>
      <xdr:rowOff>190499</xdr:rowOff>
    </xdr:from>
    <xdr:to>
      <xdr:col>25</xdr:col>
      <xdr:colOff>10584</xdr:colOff>
      <xdr:row>121</xdr:row>
      <xdr:rowOff>10582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174</xdr:row>
      <xdr:rowOff>0</xdr:rowOff>
    </xdr:from>
    <xdr:to>
      <xdr:col>25</xdr:col>
      <xdr:colOff>10584</xdr:colOff>
      <xdr:row>189</xdr:row>
      <xdr:rowOff>179916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209</xdr:row>
      <xdr:rowOff>0</xdr:rowOff>
    </xdr:from>
    <xdr:to>
      <xdr:col>25</xdr:col>
      <xdr:colOff>10584</xdr:colOff>
      <xdr:row>214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237</xdr:row>
      <xdr:rowOff>0</xdr:rowOff>
    </xdr:from>
    <xdr:to>
      <xdr:col>25</xdr:col>
      <xdr:colOff>10584</xdr:colOff>
      <xdr:row>243</xdr:row>
      <xdr:rowOff>171824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49343235"/>
          <a:ext cx="8810937" cy="1494118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262</xdr:row>
      <xdr:rowOff>0</xdr:rowOff>
    </xdr:from>
    <xdr:to>
      <xdr:col>25</xdr:col>
      <xdr:colOff>10584</xdr:colOff>
      <xdr:row>264</xdr:row>
      <xdr:rowOff>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484</xdr:row>
      <xdr:rowOff>190499</xdr:rowOff>
    </xdr:from>
    <xdr:to>
      <xdr:col>25</xdr:col>
      <xdr:colOff>10584</xdr:colOff>
      <xdr:row>504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Z515"/>
  <sheetViews>
    <sheetView showGridLines="0" tabSelected="1" view="pageBreakPreview" zoomScale="70" zoomScaleNormal="85" zoomScaleSheetLayoutView="70" zoomScalePageLayoutView="70" workbookViewId="0">
      <selection activeCell="L1" sqref="L1"/>
    </sheetView>
  </sheetViews>
  <sheetFormatPr defaultColWidth="4.1796875" defaultRowHeight="14.5" x14ac:dyDescent="0.35"/>
  <cols>
    <col min="1" max="20" width="5" style="3" customWidth="1"/>
    <col min="21" max="21" width="6.54296875" style="3" customWidth="1"/>
    <col min="22" max="24" width="5" style="3" customWidth="1"/>
    <col min="25" max="25" width="3.81640625" style="6" customWidth="1"/>
    <col min="26" max="16384" width="4.1796875" style="3"/>
  </cols>
  <sheetData>
    <row r="1" spans="1:26" x14ac:dyDescent="0.35">
      <c r="T1" s="44"/>
      <c r="U1" s="45"/>
      <c r="V1" s="45"/>
      <c r="W1" s="45"/>
      <c r="X1" s="45"/>
      <c r="Y1" s="45"/>
      <c r="Z1" s="45"/>
    </row>
    <row r="2" spans="1:26" x14ac:dyDescent="0.35">
      <c r="Q2" s="5"/>
      <c r="T2" s="45"/>
      <c r="U2" s="45"/>
      <c r="V2" s="45"/>
      <c r="W2" s="45"/>
      <c r="X2" s="45"/>
      <c r="Y2" s="45"/>
      <c r="Z2" s="45"/>
    </row>
    <row r="3" spans="1:26" x14ac:dyDescent="0.35">
      <c r="T3" s="45"/>
      <c r="U3" s="45"/>
      <c r="V3" s="45"/>
      <c r="W3" s="45"/>
      <c r="X3" s="45"/>
      <c r="Y3" s="45"/>
      <c r="Z3" s="45"/>
    </row>
    <row r="4" spans="1:26" x14ac:dyDescent="0.35">
      <c r="T4" s="45"/>
      <c r="U4" s="45"/>
      <c r="V4" s="45"/>
      <c r="W4" s="45"/>
      <c r="X4" s="45"/>
      <c r="Y4" s="45"/>
      <c r="Z4" s="45"/>
    </row>
    <row r="5" spans="1:26" x14ac:dyDescent="0.35">
      <c r="E5" s="293" t="s">
        <v>66</v>
      </c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T5" s="45"/>
      <c r="U5" s="45"/>
      <c r="V5" s="45"/>
      <c r="W5" s="45"/>
      <c r="X5" s="45"/>
      <c r="Y5" s="45"/>
      <c r="Z5" s="45"/>
    </row>
    <row r="6" spans="1:26" x14ac:dyDescent="0.35"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T6" s="45"/>
      <c r="U6" s="45"/>
      <c r="V6" s="45"/>
      <c r="W6" s="45"/>
      <c r="X6" s="45"/>
      <c r="Y6" s="45"/>
      <c r="Z6" s="45"/>
    </row>
    <row r="7" spans="1:26" x14ac:dyDescent="0.35"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T7" s="45"/>
      <c r="U7" s="45"/>
      <c r="V7" s="45"/>
      <c r="W7" s="45"/>
      <c r="X7" s="45"/>
      <c r="Y7" s="45"/>
      <c r="Z7" s="45"/>
    </row>
    <row r="8" spans="1:26" x14ac:dyDescent="0.35"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T8" s="45"/>
      <c r="U8" s="45"/>
      <c r="V8" s="45"/>
      <c r="W8" s="45"/>
      <c r="X8" s="45"/>
      <c r="Y8" s="45"/>
      <c r="Z8" s="45"/>
    </row>
    <row r="9" spans="1:26" ht="19.5" x14ac:dyDescent="0.45">
      <c r="E9" s="294" t="str">
        <f>CONCATENATE("w okresie ",Arkusz18!A2," - ",Arkusz18!B2," r.")</f>
        <v>w okresie 01.07.2021 - 31.07.2021 r.</v>
      </c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T9" s="45"/>
      <c r="U9" s="45"/>
      <c r="V9" s="45"/>
      <c r="W9" s="45"/>
      <c r="X9" s="45"/>
      <c r="Y9" s="45"/>
      <c r="Z9" s="45"/>
    </row>
    <row r="10" spans="1:26" x14ac:dyDescent="0.35">
      <c r="T10" s="45"/>
      <c r="U10" s="45"/>
      <c r="V10" s="45"/>
      <c r="W10" s="45"/>
      <c r="X10" s="45"/>
      <c r="Y10" s="45"/>
      <c r="Z10" s="45"/>
    </row>
    <row r="11" spans="1:26" x14ac:dyDescent="0.35">
      <c r="T11" s="45"/>
      <c r="U11" s="45"/>
      <c r="V11" s="45"/>
      <c r="W11" s="45"/>
      <c r="X11" s="45"/>
      <c r="Y11" s="45"/>
      <c r="Z11" s="45"/>
    </row>
    <row r="12" spans="1:26" x14ac:dyDescent="0.35">
      <c r="T12" s="45"/>
      <c r="U12" s="45"/>
      <c r="V12" s="45"/>
      <c r="W12" s="45"/>
      <c r="X12" s="45"/>
      <c r="Y12" s="45"/>
      <c r="Z12" s="45"/>
    </row>
    <row r="13" spans="1:26" x14ac:dyDescent="0.35">
      <c r="T13" s="45"/>
      <c r="U13" s="45"/>
      <c r="V13" s="45"/>
      <c r="W13" s="45"/>
      <c r="X13" s="45"/>
      <c r="Y13" s="45"/>
      <c r="Z13" s="45"/>
    </row>
    <row r="14" spans="1:26" x14ac:dyDescent="0.35">
      <c r="T14" s="45"/>
      <c r="U14" s="45"/>
      <c r="V14" s="45"/>
      <c r="W14" s="45"/>
      <c r="X14" s="45"/>
      <c r="Y14" s="45"/>
      <c r="Z14" s="45"/>
    </row>
    <row r="15" spans="1:26" ht="18" x14ac:dyDescent="0.35">
      <c r="A15" s="8" t="s">
        <v>70</v>
      </c>
      <c r="T15" s="45"/>
      <c r="U15" s="45"/>
      <c r="V15" s="45"/>
      <c r="W15" s="45"/>
      <c r="X15" s="45"/>
      <c r="Y15" s="45"/>
      <c r="Z15" s="45"/>
    </row>
    <row r="16" spans="1:26" ht="18" x14ac:dyDescent="0.35">
      <c r="A16" s="8"/>
    </row>
    <row r="18" spans="1:26" x14ac:dyDescent="0.35">
      <c r="A18" s="133" t="s">
        <v>140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</row>
    <row r="19" spans="1:26" x14ac:dyDescent="0.3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</row>
    <row r="20" spans="1:26" x14ac:dyDescent="0.3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</row>
    <row r="21" spans="1:26" ht="15" thickBot="1" x14ac:dyDescent="0.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35">
      <c r="G22" s="83" t="s">
        <v>2</v>
      </c>
      <c r="H22" s="84"/>
      <c r="I22" s="84"/>
      <c r="J22" s="84"/>
      <c r="K22" s="84" t="s">
        <v>3</v>
      </c>
      <c r="L22" s="84"/>
      <c r="M22" s="87" t="str">
        <f>CONCATENATE("decyzje ",Arkusz18!A2," - ",Arkusz18!B2," r.")</f>
        <v>decyzje 01.07.2021 - 31.07.2021 r.</v>
      </c>
      <c r="N22" s="87"/>
      <c r="O22" s="87"/>
      <c r="P22" s="87"/>
      <c r="Q22" s="87"/>
      <c r="R22" s="88"/>
    </row>
    <row r="23" spans="1:26" ht="60" customHeight="1" x14ac:dyDescent="0.35">
      <c r="G23" s="85"/>
      <c r="H23" s="86"/>
      <c r="I23" s="86"/>
      <c r="J23" s="86"/>
      <c r="K23" s="86"/>
      <c r="L23" s="86"/>
      <c r="M23" s="103" t="s">
        <v>25</v>
      </c>
      <c r="N23" s="103"/>
      <c r="O23" s="103" t="s">
        <v>26</v>
      </c>
      <c r="P23" s="103"/>
      <c r="Q23" s="103" t="s">
        <v>27</v>
      </c>
      <c r="R23" s="104"/>
    </row>
    <row r="24" spans="1:26" x14ac:dyDescent="0.35">
      <c r="G24" s="223" t="s">
        <v>34</v>
      </c>
      <c r="H24" s="224"/>
      <c r="I24" s="224"/>
      <c r="J24" s="224"/>
      <c r="K24" s="50">
        <f>Arkusz9!B5</f>
        <v>29184</v>
      </c>
      <c r="L24" s="50"/>
      <c r="M24" s="111">
        <f>Arkusz9!B3</f>
        <v>21069</v>
      </c>
      <c r="N24" s="111"/>
      <c r="O24" s="111">
        <f>Arkusz9!B2</f>
        <v>3728</v>
      </c>
      <c r="P24" s="111"/>
      <c r="Q24" s="111">
        <f>Arkusz9!B4</f>
        <v>1058</v>
      </c>
      <c r="R24" s="112"/>
    </row>
    <row r="25" spans="1:26" x14ac:dyDescent="0.35">
      <c r="G25" s="260" t="s">
        <v>35</v>
      </c>
      <c r="H25" s="261"/>
      <c r="I25" s="261"/>
      <c r="J25" s="261"/>
      <c r="K25" s="259">
        <f>Arkusz9!B13</f>
        <v>2084</v>
      </c>
      <c r="L25" s="259"/>
      <c r="M25" s="264">
        <f>Arkusz9!B11</f>
        <v>1545</v>
      </c>
      <c r="N25" s="264"/>
      <c r="O25" s="264">
        <f>Arkusz9!B10</f>
        <v>118</v>
      </c>
      <c r="P25" s="264"/>
      <c r="Q25" s="264">
        <f>Arkusz9!B12</f>
        <v>89</v>
      </c>
      <c r="R25" s="265"/>
    </row>
    <row r="26" spans="1:26" ht="15" thickBot="1" x14ac:dyDescent="0.4">
      <c r="G26" s="96" t="s">
        <v>24</v>
      </c>
      <c r="H26" s="97"/>
      <c r="I26" s="97"/>
      <c r="J26" s="97"/>
      <c r="K26" s="222">
        <f>Arkusz9!B9</f>
        <v>837</v>
      </c>
      <c r="L26" s="222"/>
      <c r="M26" s="220">
        <f>Arkusz9!B7</f>
        <v>633</v>
      </c>
      <c r="N26" s="220"/>
      <c r="O26" s="220">
        <f>Arkusz9!B6</f>
        <v>80</v>
      </c>
      <c r="P26" s="220"/>
      <c r="Q26" s="220">
        <f>Arkusz9!B8</f>
        <v>73</v>
      </c>
      <c r="R26" s="221"/>
    </row>
    <row r="27" spans="1:26" ht="15" thickBot="1" x14ac:dyDescent="0.4">
      <c r="G27" s="291" t="s">
        <v>72</v>
      </c>
      <c r="H27" s="292"/>
      <c r="I27" s="292"/>
      <c r="J27" s="292"/>
      <c r="K27" s="262">
        <f>SUM(K24:K26)</f>
        <v>32105</v>
      </c>
      <c r="L27" s="262"/>
      <c r="M27" s="262">
        <f>SUM(M24:M26)</f>
        <v>23247</v>
      </c>
      <c r="N27" s="262"/>
      <c r="O27" s="262">
        <f>SUM(O24:O26)</f>
        <v>3926</v>
      </c>
      <c r="P27" s="262"/>
      <c r="Q27" s="262">
        <f>SUM(Q24:Q26)</f>
        <v>1220</v>
      </c>
      <c r="R27" s="263"/>
    </row>
    <row r="30" spans="1:26" x14ac:dyDescent="0.35">
      <c r="V30" s="11"/>
      <c r="W30" s="11"/>
      <c r="Z30" s="11"/>
    </row>
    <row r="36" spans="7:26" x14ac:dyDescent="0.35">
      <c r="V36" s="24"/>
      <c r="W36" s="24"/>
      <c r="X36" s="24"/>
      <c r="Y36" s="25"/>
      <c r="Z36" s="24"/>
    </row>
    <row r="37" spans="7:26" x14ac:dyDescent="0.35">
      <c r="V37" s="24"/>
      <c r="W37" s="24"/>
      <c r="X37" s="24"/>
      <c r="Y37" s="25"/>
      <c r="Z37" s="24"/>
    </row>
    <row r="38" spans="7:26" x14ac:dyDescent="0.35">
      <c r="V38" s="24"/>
      <c r="W38" s="24"/>
      <c r="X38" s="24"/>
      <c r="Y38" s="25"/>
      <c r="Z38" s="24"/>
    </row>
    <row r="39" spans="7:26" x14ac:dyDescent="0.35">
      <c r="V39" s="24"/>
      <c r="W39" s="24"/>
      <c r="X39" s="24"/>
      <c r="Y39" s="25"/>
      <c r="Z39" s="24"/>
    </row>
    <row r="40" spans="7:26" x14ac:dyDescent="0.35">
      <c r="V40" s="24"/>
      <c r="W40" s="24"/>
      <c r="X40" s="24"/>
      <c r="Y40" s="25"/>
      <c r="Z40" s="24"/>
    </row>
    <row r="41" spans="7:26" x14ac:dyDescent="0.35">
      <c r="V41" s="24"/>
      <c r="W41" s="24"/>
      <c r="X41" s="24"/>
      <c r="Y41" s="25"/>
      <c r="Z41" s="24"/>
    </row>
    <row r="42" spans="7:26" x14ac:dyDescent="0.35">
      <c r="V42" s="24"/>
      <c r="W42" s="24"/>
      <c r="X42" s="24"/>
      <c r="Y42" s="25"/>
      <c r="Z42" s="24"/>
    </row>
    <row r="43" spans="7:26" ht="15" thickBot="1" x14ac:dyDescent="0.4">
      <c r="V43" s="24"/>
      <c r="W43" s="24"/>
      <c r="X43" s="24"/>
      <c r="Y43" s="25"/>
      <c r="Z43" s="24"/>
    </row>
    <row r="44" spans="7:26" ht="63.75" customHeight="1" x14ac:dyDescent="0.35">
      <c r="G44" s="71" t="s">
        <v>2</v>
      </c>
      <c r="H44" s="72"/>
      <c r="I44" s="72"/>
      <c r="J44" s="72"/>
      <c r="K44" s="72"/>
      <c r="L44" s="72"/>
      <c r="M44" s="72"/>
      <c r="N44" s="72"/>
      <c r="O44" s="75" t="s">
        <v>3</v>
      </c>
      <c r="P44" s="75"/>
      <c r="Q44" s="66" t="s">
        <v>77</v>
      </c>
      <c r="R44" s="67"/>
      <c r="U44" s="24"/>
      <c r="V44" s="24"/>
      <c r="W44" s="24"/>
      <c r="X44" s="24"/>
      <c r="Y44" s="25"/>
    </row>
    <row r="45" spans="7:26" x14ac:dyDescent="0.35">
      <c r="G45" s="73"/>
      <c r="H45" s="74"/>
      <c r="I45" s="74"/>
      <c r="J45" s="74"/>
      <c r="K45" s="74"/>
      <c r="L45" s="74"/>
      <c r="M45" s="74"/>
      <c r="N45" s="74"/>
      <c r="O45" s="76"/>
      <c r="P45" s="76"/>
      <c r="Q45" s="68"/>
      <c r="R45" s="69"/>
      <c r="U45" s="24"/>
      <c r="V45" s="24"/>
      <c r="W45" s="24"/>
      <c r="X45" s="24"/>
      <c r="Y45" s="25"/>
    </row>
    <row r="46" spans="7:26" x14ac:dyDescent="0.35">
      <c r="G46" s="77" t="s">
        <v>73</v>
      </c>
      <c r="H46" s="78"/>
      <c r="I46" s="78"/>
      <c r="J46" s="78"/>
      <c r="K46" s="78"/>
      <c r="L46" s="78"/>
      <c r="M46" s="78"/>
      <c r="N46" s="78"/>
      <c r="O46" s="79">
        <f>Arkusz10!A2</f>
        <v>394</v>
      </c>
      <c r="P46" s="79"/>
      <c r="Q46" s="56">
        <f>Arkusz10!A3</f>
        <v>625</v>
      </c>
      <c r="R46" s="57"/>
      <c r="U46" s="24"/>
      <c r="V46" s="24"/>
      <c r="W46" s="24"/>
      <c r="X46" s="24"/>
      <c r="Y46" s="25"/>
    </row>
    <row r="47" spans="7:26" x14ac:dyDescent="0.35">
      <c r="G47" s="80" t="s">
        <v>74</v>
      </c>
      <c r="H47" s="81"/>
      <c r="I47" s="81"/>
      <c r="J47" s="81"/>
      <c r="K47" s="81"/>
      <c r="L47" s="81"/>
      <c r="M47" s="81"/>
      <c r="N47" s="81"/>
      <c r="O47" s="82">
        <f>Arkusz10!A4</f>
        <v>50</v>
      </c>
      <c r="P47" s="82"/>
      <c r="Q47" s="62">
        <f>Arkusz10!A5</f>
        <v>92</v>
      </c>
      <c r="R47" s="63"/>
      <c r="U47" s="24"/>
      <c r="V47" s="24"/>
      <c r="W47" s="24"/>
      <c r="X47" s="24"/>
      <c r="Y47" s="25"/>
    </row>
    <row r="48" spans="7:26" x14ac:dyDescent="0.35">
      <c r="G48" s="77" t="s">
        <v>75</v>
      </c>
      <c r="H48" s="78"/>
      <c r="I48" s="78"/>
      <c r="J48" s="78"/>
      <c r="K48" s="78"/>
      <c r="L48" s="78"/>
      <c r="M48" s="78"/>
      <c r="N48" s="78"/>
      <c r="O48" s="79">
        <f>Arkusz10!A6</f>
        <v>44</v>
      </c>
      <c r="P48" s="79"/>
      <c r="Q48" s="56">
        <f>Arkusz10!A7</f>
        <v>24</v>
      </c>
      <c r="R48" s="57"/>
      <c r="U48" s="24"/>
      <c r="V48" s="24"/>
      <c r="W48" s="24"/>
      <c r="X48" s="24"/>
      <c r="Y48" s="25"/>
    </row>
    <row r="49" spans="7:26" ht="15" thickBot="1" x14ac:dyDescent="0.4">
      <c r="G49" s="99" t="s">
        <v>76</v>
      </c>
      <c r="H49" s="100"/>
      <c r="I49" s="100"/>
      <c r="J49" s="100"/>
      <c r="K49" s="100"/>
      <c r="L49" s="100"/>
      <c r="M49" s="100"/>
      <c r="N49" s="100"/>
      <c r="O49" s="98">
        <f>Arkusz10!A8</f>
        <v>6</v>
      </c>
      <c r="P49" s="98"/>
      <c r="Q49" s="58">
        <f>Arkusz10!A9</f>
        <v>1</v>
      </c>
      <c r="R49" s="59"/>
      <c r="U49" s="24"/>
      <c r="V49" s="24"/>
      <c r="W49" s="24"/>
      <c r="X49" s="24"/>
      <c r="Y49" s="25"/>
    </row>
    <row r="50" spans="7:26" ht="15" thickBot="1" x14ac:dyDescent="0.4">
      <c r="G50" s="101" t="s">
        <v>72</v>
      </c>
      <c r="H50" s="102"/>
      <c r="I50" s="102"/>
      <c r="J50" s="102"/>
      <c r="K50" s="102"/>
      <c r="L50" s="102"/>
      <c r="M50" s="102"/>
      <c r="N50" s="102"/>
      <c r="O50" s="64">
        <f>SUM(O46:O49)</f>
        <v>494</v>
      </c>
      <c r="P50" s="64"/>
      <c r="Q50" s="60">
        <f>SUM(Q46:Q49)</f>
        <v>742</v>
      </c>
      <c r="R50" s="61"/>
      <c r="U50" s="24"/>
      <c r="V50" s="24"/>
      <c r="W50" s="24"/>
      <c r="X50" s="24"/>
      <c r="Y50" s="25"/>
    </row>
    <row r="51" spans="7:26" x14ac:dyDescent="0.35">
      <c r="V51" s="24"/>
      <c r="W51" s="24"/>
      <c r="X51" s="24"/>
      <c r="Y51" s="25"/>
      <c r="Z51" s="24"/>
    </row>
    <row r="52" spans="7:26" ht="15" thickBot="1" x14ac:dyDescent="0.4">
      <c r="V52" s="24"/>
      <c r="W52" s="24"/>
      <c r="X52" s="24"/>
      <c r="Y52" s="25"/>
      <c r="Z52" s="24"/>
    </row>
    <row r="53" spans="7:26" ht="33" customHeight="1" x14ac:dyDescent="0.35">
      <c r="G53" s="83" t="s">
        <v>2</v>
      </c>
      <c r="H53" s="84"/>
      <c r="I53" s="84"/>
      <c r="J53" s="84"/>
      <c r="K53" s="84" t="s">
        <v>3</v>
      </c>
      <c r="L53" s="84"/>
      <c r="M53" s="87" t="str">
        <f>CONCATENATE("decyzje ",Arkusz18!C2," - ",Arkusz18!B2," r.")</f>
        <v>decyzje 01.01.2021 - 31.07.2021 r.</v>
      </c>
      <c r="N53" s="87"/>
      <c r="O53" s="87"/>
      <c r="P53" s="87"/>
      <c r="Q53" s="87"/>
      <c r="R53" s="88"/>
      <c r="V53" s="24"/>
      <c r="W53" s="24"/>
      <c r="X53" s="24"/>
      <c r="Y53" s="25"/>
      <c r="Z53" s="24"/>
    </row>
    <row r="54" spans="7:26" ht="63.75" customHeight="1" x14ac:dyDescent="0.35">
      <c r="G54" s="85"/>
      <c r="H54" s="86"/>
      <c r="I54" s="86"/>
      <c r="J54" s="86"/>
      <c r="K54" s="86"/>
      <c r="L54" s="86"/>
      <c r="M54" s="103" t="s">
        <v>25</v>
      </c>
      <c r="N54" s="103"/>
      <c r="O54" s="103" t="s">
        <v>26</v>
      </c>
      <c r="P54" s="103"/>
      <c r="Q54" s="103" t="s">
        <v>27</v>
      </c>
      <c r="R54" s="104"/>
      <c r="V54" s="24"/>
      <c r="W54" s="24"/>
      <c r="X54" s="24"/>
      <c r="Y54" s="25"/>
      <c r="Z54" s="24"/>
    </row>
    <row r="55" spans="7:26" x14ac:dyDescent="0.35">
      <c r="G55" s="223" t="s">
        <v>34</v>
      </c>
      <c r="H55" s="224"/>
      <c r="I55" s="224"/>
      <c r="J55" s="224"/>
      <c r="K55" s="50">
        <f>Arkusz11!B5</f>
        <v>183651</v>
      </c>
      <c r="L55" s="50"/>
      <c r="M55" s="111">
        <f>Arkusz11!B3</f>
        <v>111857</v>
      </c>
      <c r="N55" s="111"/>
      <c r="O55" s="111">
        <f>Arkusz11!B2</f>
        <v>22547</v>
      </c>
      <c r="P55" s="111"/>
      <c r="Q55" s="111">
        <f>Arkusz11!B4</f>
        <v>6147</v>
      </c>
      <c r="R55" s="112"/>
      <c r="V55" s="24"/>
      <c r="W55" s="24"/>
      <c r="X55" s="24"/>
      <c r="Y55" s="25"/>
      <c r="Z55" s="24"/>
    </row>
    <row r="56" spans="7:26" x14ac:dyDescent="0.35">
      <c r="G56" s="260" t="s">
        <v>35</v>
      </c>
      <c r="H56" s="261"/>
      <c r="I56" s="261"/>
      <c r="J56" s="261"/>
      <c r="K56" s="259">
        <f>Arkusz11!B13</f>
        <v>12118</v>
      </c>
      <c r="L56" s="259"/>
      <c r="M56" s="264">
        <f>Arkusz11!B11</f>
        <v>9458</v>
      </c>
      <c r="N56" s="264"/>
      <c r="O56" s="264">
        <f>Arkusz11!B10</f>
        <v>1314</v>
      </c>
      <c r="P56" s="264"/>
      <c r="Q56" s="264">
        <f>Arkusz11!B12</f>
        <v>529</v>
      </c>
      <c r="R56" s="265"/>
      <c r="V56" s="24"/>
      <c r="W56" s="24"/>
      <c r="X56" s="24"/>
      <c r="Y56" s="25"/>
      <c r="Z56" s="24"/>
    </row>
    <row r="57" spans="7:26" ht="15" thickBot="1" x14ac:dyDescent="0.4">
      <c r="G57" s="96" t="s">
        <v>24</v>
      </c>
      <c r="H57" s="97"/>
      <c r="I57" s="97"/>
      <c r="J57" s="97"/>
      <c r="K57" s="222">
        <f>Arkusz11!B9</f>
        <v>4462</v>
      </c>
      <c r="L57" s="222"/>
      <c r="M57" s="220">
        <f>Arkusz11!B7</f>
        <v>2608</v>
      </c>
      <c r="N57" s="220"/>
      <c r="O57" s="220">
        <f>Arkusz11!B6</f>
        <v>381</v>
      </c>
      <c r="P57" s="220"/>
      <c r="Q57" s="220">
        <f>Arkusz11!B8</f>
        <v>348</v>
      </c>
      <c r="R57" s="221"/>
      <c r="V57" s="24"/>
      <c r="W57" s="24"/>
      <c r="X57" s="24"/>
      <c r="Y57" s="25"/>
      <c r="Z57" s="24"/>
    </row>
    <row r="58" spans="7:26" ht="15" thickBot="1" x14ac:dyDescent="0.4">
      <c r="G58" s="291" t="s">
        <v>72</v>
      </c>
      <c r="H58" s="292"/>
      <c r="I58" s="292"/>
      <c r="J58" s="292"/>
      <c r="K58" s="262">
        <f>SUM(K55:L57)</f>
        <v>200231</v>
      </c>
      <c r="L58" s="262"/>
      <c r="M58" s="262">
        <f t="shared" ref="M58" si="0">SUM(M55:N57)</f>
        <v>123923</v>
      </c>
      <c r="N58" s="262"/>
      <c r="O58" s="262">
        <f t="shared" ref="O58" si="1">SUM(O55:P57)</f>
        <v>24242</v>
      </c>
      <c r="P58" s="262"/>
      <c r="Q58" s="262">
        <f t="shared" ref="Q58" si="2">SUM(Q55:R57)</f>
        <v>7024</v>
      </c>
      <c r="R58" s="263"/>
      <c r="V58" s="24"/>
      <c r="W58" s="24"/>
      <c r="X58" s="24"/>
      <c r="Y58" s="25"/>
      <c r="Z58" s="24"/>
    </row>
    <row r="59" spans="7:26" x14ac:dyDescent="0.35">
      <c r="V59" s="24"/>
      <c r="W59" s="24"/>
      <c r="X59" s="24"/>
      <c r="Y59" s="25"/>
      <c r="Z59" s="24"/>
    </row>
    <row r="60" spans="7:26" x14ac:dyDescent="0.35">
      <c r="V60" s="24"/>
      <c r="W60" s="24"/>
      <c r="X60" s="24"/>
      <c r="Y60" s="25"/>
      <c r="Z60" s="24"/>
    </row>
    <row r="75" spans="7:18" ht="15" thickBot="1" x14ac:dyDescent="0.4"/>
    <row r="76" spans="7:18" ht="57.75" customHeight="1" x14ac:dyDescent="0.35">
      <c r="G76" s="71" t="s">
        <v>2</v>
      </c>
      <c r="H76" s="72"/>
      <c r="I76" s="72"/>
      <c r="J76" s="72"/>
      <c r="K76" s="72"/>
      <c r="L76" s="72"/>
      <c r="M76" s="72"/>
      <c r="N76" s="72"/>
      <c r="O76" s="75" t="s">
        <v>3</v>
      </c>
      <c r="P76" s="75"/>
      <c r="Q76" s="66" t="s">
        <v>77</v>
      </c>
      <c r="R76" s="67"/>
    </row>
    <row r="77" spans="7:18" x14ac:dyDescent="0.35">
      <c r="G77" s="73"/>
      <c r="H77" s="74"/>
      <c r="I77" s="74"/>
      <c r="J77" s="74"/>
      <c r="K77" s="74"/>
      <c r="L77" s="74"/>
      <c r="M77" s="74"/>
      <c r="N77" s="74"/>
      <c r="O77" s="76"/>
      <c r="P77" s="76"/>
      <c r="Q77" s="68"/>
      <c r="R77" s="69"/>
    </row>
    <row r="78" spans="7:18" x14ac:dyDescent="0.35">
      <c r="G78" s="77" t="s">
        <v>73</v>
      </c>
      <c r="H78" s="78"/>
      <c r="I78" s="78"/>
      <c r="J78" s="78"/>
      <c r="K78" s="78"/>
      <c r="L78" s="78"/>
      <c r="M78" s="78"/>
      <c r="N78" s="78"/>
      <c r="O78" s="79">
        <f>Arkusz12!A2</f>
        <v>2794</v>
      </c>
      <c r="P78" s="79"/>
      <c r="Q78" s="56">
        <f>Arkusz12!A3</f>
        <v>2784</v>
      </c>
      <c r="R78" s="57"/>
    </row>
    <row r="79" spans="7:18" x14ac:dyDescent="0.35">
      <c r="G79" s="80" t="s">
        <v>74</v>
      </c>
      <c r="H79" s="81"/>
      <c r="I79" s="81"/>
      <c r="J79" s="81"/>
      <c r="K79" s="81"/>
      <c r="L79" s="81"/>
      <c r="M79" s="81"/>
      <c r="N79" s="81"/>
      <c r="O79" s="82">
        <f>Arkusz12!A4</f>
        <v>399</v>
      </c>
      <c r="P79" s="82"/>
      <c r="Q79" s="62">
        <f>Arkusz12!A5</f>
        <v>623</v>
      </c>
      <c r="R79" s="63"/>
    </row>
    <row r="80" spans="7:18" x14ac:dyDescent="0.35">
      <c r="G80" s="77" t="s">
        <v>75</v>
      </c>
      <c r="H80" s="78"/>
      <c r="I80" s="78"/>
      <c r="J80" s="78"/>
      <c r="K80" s="78"/>
      <c r="L80" s="78"/>
      <c r="M80" s="78"/>
      <c r="N80" s="78"/>
      <c r="O80" s="79">
        <f>Arkusz12!A6</f>
        <v>180</v>
      </c>
      <c r="P80" s="79"/>
      <c r="Q80" s="56">
        <f>Arkusz12!A7</f>
        <v>169</v>
      </c>
      <c r="R80" s="57"/>
    </row>
    <row r="81" spans="1:25" ht="15" thickBot="1" x14ac:dyDescent="0.4">
      <c r="G81" s="99" t="s">
        <v>76</v>
      </c>
      <c r="H81" s="100"/>
      <c r="I81" s="100"/>
      <c r="J81" s="100"/>
      <c r="K81" s="100"/>
      <c r="L81" s="100"/>
      <c r="M81" s="100"/>
      <c r="N81" s="100"/>
      <c r="O81" s="98">
        <f>Arkusz12!A8</f>
        <v>21</v>
      </c>
      <c r="P81" s="98"/>
      <c r="Q81" s="58">
        <f>Arkusz12!A9</f>
        <v>15</v>
      </c>
      <c r="R81" s="59"/>
    </row>
    <row r="82" spans="1:25" ht="15" thickBot="1" x14ac:dyDescent="0.4">
      <c r="G82" s="101" t="s">
        <v>72</v>
      </c>
      <c r="H82" s="102"/>
      <c r="I82" s="102"/>
      <c r="J82" s="102"/>
      <c r="K82" s="102"/>
      <c r="L82" s="102"/>
      <c r="M82" s="102"/>
      <c r="N82" s="102"/>
      <c r="O82" s="64">
        <f>SUM(O78:P81)</f>
        <v>3394</v>
      </c>
      <c r="P82" s="64"/>
      <c r="Q82" s="64">
        <f>SUM(Q78:R81)</f>
        <v>3591</v>
      </c>
      <c r="R82" s="65"/>
    </row>
    <row r="85" spans="1:25" x14ac:dyDescent="0.35">
      <c r="A85" s="132" t="s">
        <v>171</v>
      </c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</row>
    <row r="86" spans="1:25" s="46" customFormat="1" x14ac:dyDescent="0.35">
      <c r="A86" s="132"/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272"/>
    </row>
    <row r="87" spans="1:25" s="46" customFormat="1" x14ac:dyDescent="0.35">
      <c r="A87" s="132"/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272"/>
    </row>
    <row r="88" spans="1:25" s="46" customFormat="1" x14ac:dyDescent="0.35">
      <c r="A88" s="132"/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</row>
    <row r="89" spans="1:25" s="46" customFormat="1" x14ac:dyDescent="0.35">
      <c r="A89" s="13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</row>
    <row r="90" spans="1:25" s="46" customFormat="1" x14ac:dyDescent="0.35">
      <c r="A90" s="132"/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</row>
    <row r="91" spans="1:25" s="46" customFormat="1" x14ac:dyDescent="0.35">
      <c r="A91" s="132"/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</row>
    <row r="92" spans="1:25" s="46" customFormat="1" x14ac:dyDescent="0.35">
      <c r="A92" s="132"/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</row>
    <row r="93" spans="1:25" s="46" customFormat="1" x14ac:dyDescent="0.35">
      <c r="A93" s="132"/>
      <c r="B93" s="272"/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72"/>
      <c r="X93" s="272"/>
      <c r="Y93" s="272"/>
    </row>
    <row r="94" spans="1:25" s="46" customFormat="1" x14ac:dyDescent="0.35">
      <c r="A94" s="132"/>
      <c r="B94" s="272"/>
      <c r="C94" s="27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2"/>
    </row>
    <row r="95" spans="1:25" s="46" customFormat="1" x14ac:dyDescent="0.35">
      <c r="A95" s="132"/>
      <c r="B95" s="272"/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72"/>
      <c r="X95" s="272"/>
      <c r="Y95" s="272"/>
    </row>
    <row r="96" spans="1:25" s="46" customFormat="1" x14ac:dyDescent="0.35">
      <c r="A96" s="132"/>
      <c r="B96" s="272"/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2"/>
    </row>
    <row r="97" spans="1:25" s="46" customFormat="1" x14ac:dyDescent="0.35">
      <c r="A97" s="132"/>
      <c r="B97" s="272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</row>
    <row r="98" spans="1:25" s="46" customFormat="1" x14ac:dyDescent="0.35">
      <c r="A98" s="132"/>
      <c r="B98" s="272"/>
      <c r="C98" s="27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272"/>
      <c r="Q98" s="272"/>
      <c r="R98" s="272"/>
      <c r="S98" s="272"/>
      <c r="T98" s="272"/>
      <c r="U98" s="272"/>
      <c r="V98" s="272"/>
      <c r="W98" s="272"/>
      <c r="X98" s="272"/>
      <c r="Y98" s="272"/>
    </row>
    <row r="99" spans="1:25" s="46" customFormat="1" x14ac:dyDescent="0.35">
      <c r="A99" s="132"/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2"/>
      <c r="Q99" s="272"/>
      <c r="R99" s="272"/>
      <c r="S99" s="272"/>
      <c r="T99" s="272"/>
      <c r="U99" s="272"/>
      <c r="V99" s="272"/>
      <c r="W99" s="272"/>
      <c r="X99" s="272"/>
      <c r="Y99" s="272"/>
    </row>
    <row r="100" spans="1:25" s="46" customFormat="1" x14ac:dyDescent="0.35">
      <c r="A100" s="132"/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2"/>
      <c r="Q100" s="272"/>
      <c r="R100" s="272"/>
      <c r="S100" s="272"/>
      <c r="T100" s="272"/>
      <c r="U100" s="272"/>
      <c r="V100" s="272"/>
      <c r="W100" s="272"/>
      <c r="X100" s="272"/>
      <c r="Y100" s="272"/>
    </row>
    <row r="101" spans="1:25" s="46" customFormat="1" x14ac:dyDescent="0.35">
      <c r="A101" s="132"/>
      <c r="B101" s="272"/>
      <c r="C101" s="272"/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2"/>
      <c r="Q101" s="272"/>
      <c r="R101" s="272"/>
      <c r="S101" s="272"/>
      <c r="T101" s="272"/>
      <c r="U101" s="272"/>
      <c r="V101" s="272"/>
      <c r="W101" s="272"/>
      <c r="X101" s="272"/>
      <c r="Y101" s="272"/>
    </row>
    <row r="102" spans="1:25" s="46" customFormat="1" x14ac:dyDescent="0.35">
      <c r="A102" s="132"/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272"/>
      <c r="Q102" s="272"/>
      <c r="R102" s="272"/>
      <c r="S102" s="272"/>
      <c r="T102" s="272"/>
      <c r="U102" s="272"/>
      <c r="V102" s="272"/>
      <c r="W102" s="272"/>
      <c r="X102" s="272"/>
      <c r="Y102" s="272"/>
    </row>
    <row r="103" spans="1:25" s="46" customFormat="1" x14ac:dyDescent="0.35">
      <c r="A103" s="132"/>
      <c r="B103" s="272"/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  <c r="Q103" s="272"/>
      <c r="R103" s="272"/>
      <c r="S103" s="272"/>
      <c r="T103" s="272"/>
      <c r="U103" s="272"/>
      <c r="V103" s="272"/>
      <c r="W103" s="272"/>
      <c r="X103" s="272"/>
      <c r="Y103" s="272"/>
    </row>
    <row r="104" spans="1:25" s="46" customFormat="1" x14ac:dyDescent="0.35">
      <c r="A104" s="132"/>
      <c r="B104" s="272"/>
      <c r="C104" s="272"/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  <c r="V104" s="272"/>
      <c r="W104" s="272"/>
      <c r="X104" s="272"/>
      <c r="Y104" s="272"/>
    </row>
    <row r="105" spans="1:25" s="46" customFormat="1" x14ac:dyDescent="0.35">
      <c r="A105" s="132"/>
      <c r="B105" s="272"/>
      <c r="C105" s="272"/>
      <c r="D105" s="272"/>
      <c r="E105" s="272"/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  <c r="P105" s="272"/>
      <c r="Q105" s="272"/>
      <c r="R105" s="272"/>
      <c r="S105" s="272"/>
      <c r="T105" s="272"/>
      <c r="U105" s="272"/>
      <c r="V105" s="272"/>
      <c r="W105" s="272"/>
      <c r="X105" s="272"/>
      <c r="Y105" s="272"/>
    </row>
    <row r="106" spans="1:25" s="46" customFormat="1" x14ac:dyDescent="0.35">
      <c r="A106" s="132"/>
      <c r="B106" s="272"/>
      <c r="C106" s="272"/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2"/>
      <c r="U106" s="272"/>
      <c r="V106" s="272"/>
      <c r="W106" s="272"/>
      <c r="X106" s="272"/>
      <c r="Y106" s="272"/>
    </row>
    <row r="107" spans="1:25" s="46" customFormat="1" x14ac:dyDescent="0.35">
      <c r="A107" s="132"/>
      <c r="B107" s="272"/>
      <c r="C107" s="272"/>
      <c r="D107" s="272"/>
      <c r="E107" s="272"/>
      <c r="F107" s="272"/>
      <c r="G107" s="272"/>
      <c r="H107" s="272"/>
      <c r="I107" s="272"/>
      <c r="J107" s="272"/>
      <c r="K107" s="272"/>
      <c r="L107" s="272"/>
      <c r="M107" s="272"/>
      <c r="N107" s="272"/>
      <c r="O107" s="272"/>
      <c r="P107" s="272"/>
      <c r="Q107" s="272"/>
      <c r="R107" s="272"/>
      <c r="S107" s="272"/>
      <c r="T107" s="272"/>
      <c r="U107" s="272"/>
      <c r="V107" s="272"/>
      <c r="W107" s="272"/>
      <c r="X107" s="272"/>
      <c r="Y107" s="272"/>
    </row>
    <row r="108" spans="1:25" s="46" customFormat="1" x14ac:dyDescent="0.35">
      <c r="A108" s="132"/>
      <c r="B108" s="272"/>
      <c r="C108" s="272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272"/>
      <c r="R108" s="272"/>
      <c r="S108" s="272"/>
      <c r="T108" s="272"/>
      <c r="U108" s="272"/>
      <c r="V108" s="272"/>
      <c r="W108" s="272"/>
      <c r="X108" s="272"/>
      <c r="Y108" s="272"/>
    </row>
    <row r="109" spans="1:25" s="46" customFormat="1" x14ac:dyDescent="0.35">
      <c r="A109" s="132"/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272"/>
      <c r="T109" s="272"/>
      <c r="U109" s="272"/>
      <c r="V109" s="272"/>
      <c r="W109" s="272"/>
      <c r="X109" s="272"/>
      <c r="Y109" s="272"/>
    </row>
    <row r="110" spans="1:25" s="46" customFormat="1" x14ac:dyDescent="0.35">
      <c r="A110" s="132"/>
      <c r="B110" s="272"/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2"/>
      <c r="U110" s="272"/>
      <c r="V110" s="272"/>
      <c r="W110" s="272"/>
      <c r="X110" s="272"/>
      <c r="Y110" s="272"/>
    </row>
    <row r="111" spans="1:25" s="46" customFormat="1" x14ac:dyDescent="0.35">
      <c r="A111" s="132"/>
      <c r="B111" s="272"/>
      <c r="C111" s="272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2"/>
      <c r="U111" s="272"/>
      <c r="V111" s="272"/>
      <c r="W111" s="272"/>
      <c r="X111" s="272"/>
      <c r="Y111" s="272"/>
    </row>
    <row r="112" spans="1:25" s="46" customFormat="1" x14ac:dyDescent="0.35">
      <c r="A112" s="132"/>
      <c r="B112" s="272"/>
      <c r="C112" s="27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2"/>
      <c r="X112" s="272"/>
      <c r="Y112" s="272"/>
    </row>
    <row r="113" spans="1:25" s="46" customFormat="1" x14ac:dyDescent="0.35">
      <c r="A113" s="132"/>
      <c r="B113" s="272"/>
      <c r="C113" s="272"/>
      <c r="D113" s="272"/>
      <c r="E113" s="272"/>
      <c r="F113" s="272"/>
      <c r="G113" s="272"/>
      <c r="H113" s="272"/>
      <c r="I113" s="272"/>
      <c r="J113" s="272"/>
      <c r="K113" s="272"/>
      <c r="L113" s="272"/>
      <c r="M113" s="272"/>
      <c r="N113" s="272"/>
      <c r="O113" s="272"/>
      <c r="P113" s="272"/>
      <c r="Q113" s="272"/>
      <c r="R113" s="272"/>
      <c r="S113" s="272"/>
      <c r="T113" s="272"/>
      <c r="U113" s="272"/>
      <c r="V113" s="272"/>
      <c r="W113" s="272"/>
      <c r="X113" s="272"/>
      <c r="Y113" s="272"/>
    </row>
    <row r="114" spans="1:25" x14ac:dyDescent="0.35">
      <c r="A114" s="272"/>
      <c r="B114" s="272"/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2"/>
      <c r="U114" s="272"/>
      <c r="V114" s="272"/>
      <c r="W114" s="272"/>
      <c r="X114" s="272"/>
      <c r="Y114" s="272"/>
    </row>
    <row r="115" spans="1:25" x14ac:dyDescent="0.35">
      <c r="A115" s="272"/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  <c r="O115" s="272"/>
      <c r="P115" s="272"/>
      <c r="Q115" s="272"/>
      <c r="R115" s="272"/>
      <c r="S115" s="272"/>
      <c r="T115" s="272"/>
      <c r="U115" s="272"/>
      <c r="V115" s="272"/>
      <c r="W115" s="272"/>
      <c r="X115" s="272"/>
      <c r="Y115" s="272"/>
    </row>
    <row r="116" spans="1:25" x14ac:dyDescent="0.35">
      <c r="A116" s="272"/>
      <c r="B116" s="272"/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  <c r="O116" s="272"/>
      <c r="P116" s="272"/>
      <c r="Q116" s="272"/>
      <c r="R116" s="272"/>
      <c r="S116" s="272"/>
      <c r="T116" s="272"/>
      <c r="U116" s="272"/>
      <c r="V116" s="272"/>
      <c r="W116" s="272"/>
      <c r="X116" s="272"/>
      <c r="Y116" s="272"/>
    </row>
    <row r="117" spans="1:25" x14ac:dyDescent="0.35">
      <c r="A117" s="272"/>
      <c r="B117" s="272"/>
      <c r="C117" s="272"/>
      <c r="D117" s="272"/>
      <c r="E117" s="272"/>
      <c r="F117" s="272"/>
      <c r="G117" s="272"/>
      <c r="H117" s="272"/>
      <c r="I117" s="272"/>
      <c r="J117" s="272"/>
      <c r="K117" s="272"/>
      <c r="L117" s="272"/>
      <c r="M117" s="272"/>
      <c r="N117" s="272"/>
      <c r="O117" s="272"/>
      <c r="P117" s="272"/>
      <c r="Q117" s="272"/>
      <c r="R117" s="272"/>
      <c r="S117" s="272"/>
      <c r="T117" s="272"/>
      <c r="U117" s="272"/>
      <c r="V117" s="272"/>
      <c r="W117" s="272"/>
      <c r="X117" s="272"/>
      <c r="Y117" s="272"/>
    </row>
    <row r="118" spans="1:25" x14ac:dyDescent="0.35">
      <c r="A118" s="272"/>
      <c r="B118" s="272"/>
      <c r="C118" s="272"/>
      <c r="D118" s="272"/>
      <c r="E118" s="272"/>
      <c r="F118" s="272"/>
      <c r="G118" s="272"/>
      <c r="H118" s="272"/>
      <c r="I118" s="272"/>
      <c r="J118" s="272"/>
      <c r="K118" s="272"/>
      <c r="L118" s="272"/>
      <c r="M118" s="272"/>
      <c r="N118" s="272"/>
      <c r="O118" s="272"/>
      <c r="P118" s="272"/>
      <c r="Q118" s="272"/>
      <c r="R118" s="272"/>
      <c r="S118" s="272"/>
      <c r="T118" s="272"/>
      <c r="U118" s="272"/>
      <c r="V118" s="272"/>
      <c r="W118" s="272"/>
      <c r="X118" s="272"/>
      <c r="Y118" s="272"/>
    </row>
    <row r="119" spans="1:25" x14ac:dyDescent="0.35">
      <c r="A119" s="272"/>
      <c r="B119" s="272"/>
      <c r="C119" s="272"/>
      <c r="D119" s="272"/>
      <c r="E119" s="272"/>
      <c r="F119" s="272"/>
      <c r="G119" s="272"/>
      <c r="H119" s="272"/>
      <c r="I119" s="272"/>
      <c r="J119" s="272"/>
      <c r="K119" s="272"/>
      <c r="L119" s="272"/>
      <c r="M119" s="272"/>
      <c r="N119" s="272"/>
      <c r="O119" s="272"/>
      <c r="P119" s="272"/>
      <c r="Q119" s="272"/>
      <c r="R119" s="272"/>
      <c r="S119" s="272"/>
      <c r="T119" s="272"/>
      <c r="U119" s="272"/>
      <c r="V119" s="272"/>
      <c r="W119" s="272"/>
      <c r="X119" s="272"/>
      <c r="Y119" s="272"/>
    </row>
    <row r="120" spans="1:25" x14ac:dyDescent="0.35">
      <c r="A120" s="272"/>
      <c r="B120" s="272"/>
      <c r="C120" s="272"/>
      <c r="D120" s="272"/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  <c r="O120" s="272"/>
      <c r="P120" s="272"/>
      <c r="Q120" s="272"/>
      <c r="R120" s="272"/>
      <c r="S120" s="272"/>
      <c r="T120" s="272"/>
      <c r="U120" s="272"/>
      <c r="V120" s="272"/>
      <c r="W120" s="272"/>
      <c r="X120" s="272"/>
      <c r="Y120" s="272"/>
    </row>
    <row r="121" spans="1:25" x14ac:dyDescent="0.35">
      <c r="A121" s="272"/>
      <c r="B121" s="272"/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  <c r="P121" s="272"/>
      <c r="Q121" s="272"/>
      <c r="R121" s="272"/>
      <c r="S121" s="272"/>
      <c r="T121" s="272"/>
      <c r="U121" s="272"/>
      <c r="V121" s="272"/>
      <c r="W121" s="272"/>
      <c r="X121" s="272"/>
      <c r="Y121" s="272"/>
    </row>
    <row r="126" spans="1:25" s="46" customFormat="1" x14ac:dyDescent="0.35">
      <c r="Y126" s="6"/>
    </row>
    <row r="127" spans="1:25" s="46" customFormat="1" x14ac:dyDescent="0.35">
      <c r="Y127" s="6"/>
    </row>
    <row r="128" spans="1:25" ht="36" customHeight="1" x14ac:dyDescent="0.35">
      <c r="A128" s="133" t="s">
        <v>141</v>
      </c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</row>
    <row r="129" spans="1:26" x14ac:dyDescent="0.35">
      <c r="A129" s="133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</row>
    <row r="130" spans="1:26" ht="15" thickBot="1" x14ac:dyDescent="0.4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70" t="str">
        <f>CONCATENATE(Arkusz18!C2," - ",Arkusz18!B2," r.")</f>
        <v>01.01.2021 - 31.07.2021 r.</v>
      </c>
      <c r="M130" s="70"/>
      <c r="N130" s="70"/>
      <c r="O130" s="70"/>
      <c r="P130" s="70"/>
      <c r="Q130" s="70"/>
      <c r="R130" s="70"/>
      <c r="S130" s="70"/>
      <c r="T130" s="70"/>
      <c r="U130" s="70"/>
      <c r="V130" s="70"/>
    </row>
    <row r="131" spans="1:26" ht="105" x14ac:dyDescent="0.35">
      <c r="C131" s="218" t="s">
        <v>2</v>
      </c>
      <c r="D131" s="219"/>
      <c r="E131" s="219"/>
      <c r="F131" s="219"/>
      <c r="G131" s="219"/>
      <c r="H131" s="219"/>
      <c r="I131" s="219"/>
      <c r="J131" s="219"/>
      <c r="K131" s="219"/>
      <c r="L131" s="297" t="s">
        <v>79</v>
      </c>
      <c r="M131" s="297"/>
      <c r="N131" s="26" t="s">
        <v>12</v>
      </c>
      <c r="O131" s="26" t="s">
        <v>94</v>
      </c>
      <c r="P131" s="26" t="s">
        <v>84</v>
      </c>
      <c r="Q131" s="26" t="s">
        <v>53</v>
      </c>
      <c r="R131" s="26" t="s">
        <v>39</v>
      </c>
      <c r="S131" s="26" t="s">
        <v>4</v>
      </c>
      <c r="T131" s="26" t="s">
        <v>42</v>
      </c>
      <c r="U131" s="26" t="s">
        <v>83</v>
      </c>
      <c r="V131" s="297" t="s">
        <v>78</v>
      </c>
      <c r="W131" s="298"/>
      <c r="Y131" s="3"/>
      <c r="Z131" s="6"/>
    </row>
    <row r="132" spans="1:26" x14ac:dyDescent="0.35">
      <c r="C132" s="178" t="s">
        <v>34</v>
      </c>
      <c r="D132" s="179"/>
      <c r="E132" s="179"/>
      <c r="F132" s="179"/>
      <c r="G132" s="179"/>
      <c r="H132" s="179"/>
      <c r="I132" s="179"/>
      <c r="J132" s="179"/>
      <c r="K132" s="179"/>
      <c r="L132" s="111">
        <f>Arkusz13!C2</f>
        <v>10927</v>
      </c>
      <c r="M132" s="111"/>
      <c r="N132" s="27">
        <f>Arkusz13!C18</f>
        <v>1338</v>
      </c>
      <c r="O132" s="27">
        <f>Arkusz13!C34</f>
        <v>6451</v>
      </c>
      <c r="P132" s="27">
        <f>Arkusz13!C50</f>
        <v>618</v>
      </c>
      <c r="Q132" s="27">
        <f>Arkusz13!C66</f>
        <v>1290</v>
      </c>
      <c r="R132" s="27">
        <f>Arkusz13!C82</f>
        <v>0</v>
      </c>
      <c r="S132" s="27">
        <f>Arkusz13!C98</f>
        <v>0</v>
      </c>
      <c r="T132" s="27">
        <f>Arkusz13!C114</f>
        <v>0</v>
      </c>
      <c r="U132" s="27">
        <f>Arkusz13!C130-SUM(N132:T132)</f>
        <v>10588</v>
      </c>
      <c r="V132" s="50">
        <f t="shared" ref="V132:V146" si="3">SUM(N132:U132)</f>
        <v>20285</v>
      </c>
      <c r="W132" s="51"/>
      <c r="Y132" s="3"/>
      <c r="Z132" s="6"/>
    </row>
    <row r="133" spans="1:26" x14ac:dyDescent="0.35">
      <c r="C133" s="176" t="s">
        <v>35</v>
      </c>
      <c r="D133" s="177"/>
      <c r="E133" s="177"/>
      <c r="F133" s="177"/>
      <c r="G133" s="177"/>
      <c r="H133" s="177"/>
      <c r="I133" s="177"/>
      <c r="J133" s="177"/>
      <c r="K133" s="177"/>
      <c r="L133" s="111">
        <f>Arkusz13!C3</f>
        <v>424</v>
      </c>
      <c r="M133" s="111"/>
      <c r="N133" s="27">
        <f>Arkusz13!C19</f>
        <v>59</v>
      </c>
      <c r="O133" s="27">
        <f>Arkusz13!C35</f>
        <v>94</v>
      </c>
      <c r="P133" s="27">
        <f>Arkusz13!C51</f>
        <v>29</v>
      </c>
      <c r="Q133" s="27">
        <f>Arkusz13!C67</f>
        <v>23</v>
      </c>
      <c r="R133" s="27">
        <f>Arkusz13!C83</f>
        <v>0</v>
      </c>
      <c r="S133" s="27">
        <f>Arkusz13!C99</f>
        <v>0</v>
      </c>
      <c r="T133" s="27">
        <f>Arkusz13!C115</f>
        <v>0</v>
      </c>
      <c r="U133" s="27">
        <f>Arkusz13!C131-SUM(N133:T133)</f>
        <v>306</v>
      </c>
      <c r="V133" s="50">
        <f t="shared" si="3"/>
        <v>511</v>
      </c>
      <c r="W133" s="51"/>
      <c r="Y133" s="3"/>
      <c r="Z133" s="6"/>
    </row>
    <row r="134" spans="1:26" x14ac:dyDescent="0.35">
      <c r="C134" s="178" t="s">
        <v>36</v>
      </c>
      <c r="D134" s="179"/>
      <c r="E134" s="179"/>
      <c r="F134" s="179"/>
      <c r="G134" s="179"/>
      <c r="H134" s="179"/>
      <c r="I134" s="179"/>
      <c r="J134" s="179"/>
      <c r="K134" s="179"/>
      <c r="L134" s="111">
        <f>Arkusz13!C4</f>
        <v>145</v>
      </c>
      <c r="M134" s="111"/>
      <c r="N134" s="27">
        <f>Arkusz13!C20</f>
        <v>51</v>
      </c>
      <c r="O134" s="27">
        <f>Arkusz13!C36</f>
        <v>36</v>
      </c>
      <c r="P134" s="27">
        <f>Arkusz13!C52</f>
        <v>26</v>
      </c>
      <c r="Q134" s="27">
        <f>Arkusz13!C68</f>
        <v>9</v>
      </c>
      <c r="R134" s="27">
        <f>Arkusz13!C84</f>
        <v>0</v>
      </c>
      <c r="S134" s="27">
        <f>Arkusz13!C100</f>
        <v>0</v>
      </c>
      <c r="T134" s="27">
        <f>Arkusz13!C116</f>
        <v>0</v>
      </c>
      <c r="U134" s="27">
        <f>Arkusz13!C132-SUM(N134:T134)</f>
        <v>162</v>
      </c>
      <c r="V134" s="50">
        <f t="shared" si="3"/>
        <v>284</v>
      </c>
      <c r="W134" s="51"/>
      <c r="Y134" s="3"/>
      <c r="Z134" s="6"/>
    </row>
    <row r="135" spans="1:26" x14ac:dyDescent="0.35">
      <c r="C135" s="176" t="s">
        <v>37</v>
      </c>
      <c r="D135" s="177"/>
      <c r="E135" s="177"/>
      <c r="F135" s="177"/>
      <c r="G135" s="177"/>
      <c r="H135" s="177"/>
      <c r="I135" s="177"/>
      <c r="J135" s="177"/>
      <c r="K135" s="177"/>
      <c r="L135" s="111">
        <f>Arkusz13!C5</f>
        <v>8</v>
      </c>
      <c r="M135" s="111"/>
      <c r="N135" s="27">
        <f>Arkusz13!C21</f>
        <v>0</v>
      </c>
      <c r="O135" s="27">
        <f>Arkusz13!C37</f>
        <v>0</v>
      </c>
      <c r="P135" s="27">
        <f>Arkusz13!C53</f>
        <v>0</v>
      </c>
      <c r="Q135" s="27">
        <f>Arkusz13!C69</f>
        <v>0</v>
      </c>
      <c r="R135" s="27">
        <f>Arkusz13!C85</f>
        <v>0</v>
      </c>
      <c r="S135" s="27">
        <f>Arkusz13!C101</f>
        <v>0</v>
      </c>
      <c r="T135" s="27">
        <f>Arkusz13!C117</f>
        <v>0</v>
      </c>
      <c r="U135" s="27">
        <f>Arkusz13!C133-SUM(N135:T135)</f>
        <v>2</v>
      </c>
      <c r="V135" s="50">
        <f t="shared" si="3"/>
        <v>2</v>
      </c>
      <c r="W135" s="51"/>
      <c r="Y135" s="3"/>
      <c r="Z135" s="6"/>
    </row>
    <row r="136" spans="1:26" x14ac:dyDescent="0.35">
      <c r="C136" s="178" t="s">
        <v>38</v>
      </c>
      <c r="D136" s="179"/>
      <c r="E136" s="179"/>
      <c r="F136" s="179"/>
      <c r="G136" s="179"/>
      <c r="H136" s="179"/>
      <c r="I136" s="179"/>
      <c r="J136" s="179"/>
      <c r="K136" s="179"/>
      <c r="L136" s="111">
        <f>Arkusz13!C6</f>
        <v>1</v>
      </c>
      <c r="M136" s="111"/>
      <c r="N136" s="27">
        <f>Arkusz13!C22</f>
        <v>0</v>
      </c>
      <c r="O136" s="27">
        <f>Arkusz13!C38</f>
        <v>0</v>
      </c>
      <c r="P136" s="27">
        <f>Arkusz13!C54</f>
        <v>0</v>
      </c>
      <c r="Q136" s="27">
        <f>Arkusz13!C70</f>
        <v>0</v>
      </c>
      <c r="R136" s="27">
        <f>Arkusz13!C86</f>
        <v>0</v>
      </c>
      <c r="S136" s="27">
        <f>Arkusz13!C102</f>
        <v>0</v>
      </c>
      <c r="T136" s="27">
        <f>Arkusz13!C118</f>
        <v>0</v>
      </c>
      <c r="U136" s="27">
        <f>Arkusz13!C134-SUM(N136:T136)</f>
        <v>2</v>
      </c>
      <c r="V136" s="50">
        <f t="shared" si="3"/>
        <v>2</v>
      </c>
      <c r="W136" s="51"/>
      <c r="Y136" s="3"/>
      <c r="Z136" s="6"/>
    </row>
    <row r="137" spans="1:26" x14ac:dyDescent="0.35">
      <c r="C137" s="176" t="s">
        <v>46</v>
      </c>
      <c r="D137" s="177"/>
      <c r="E137" s="177"/>
      <c r="F137" s="177"/>
      <c r="G137" s="177"/>
      <c r="H137" s="177"/>
      <c r="I137" s="177"/>
      <c r="J137" s="177"/>
      <c r="K137" s="177"/>
      <c r="L137" s="111">
        <f>Arkusz13!C7</f>
        <v>1</v>
      </c>
      <c r="M137" s="111"/>
      <c r="N137" s="27">
        <f>Arkusz13!C23</f>
        <v>0</v>
      </c>
      <c r="O137" s="27">
        <f>Arkusz13!C39</f>
        <v>0</v>
      </c>
      <c r="P137" s="27">
        <f>Arkusz13!C55</f>
        <v>1</v>
      </c>
      <c r="Q137" s="27">
        <f>Arkusz13!C71</f>
        <v>0</v>
      </c>
      <c r="R137" s="27">
        <f>Arkusz13!C87</f>
        <v>0</v>
      </c>
      <c r="S137" s="27">
        <f>Arkusz13!C103</f>
        <v>0</v>
      </c>
      <c r="T137" s="27">
        <f>Arkusz13!C119</f>
        <v>0</v>
      </c>
      <c r="U137" s="27">
        <f>Arkusz13!C135-SUM(N137:T137)</f>
        <v>2</v>
      </c>
      <c r="V137" s="50">
        <f t="shared" si="3"/>
        <v>3</v>
      </c>
      <c r="W137" s="51"/>
      <c r="Y137" s="3"/>
      <c r="Z137" s="6"/>
    </row>
    <row r="138" spans="1:26" x14ac:dyDescent="0.35">
      <c r="C138" s="178" t="s">
        <v>47</v>
      </c>
      <c r="D138" s="179"/>
      <c r="E138" s="179"/>
      <c r="F138" s="179"/>
      <c r="G138" s="179"/>
      <c r="H138" s="179"/>
      <c r="I138" s="179"/>
      <c r="J138" s="179"/>
      <c r="K138" s="179"/>
      <c r="L138" s="111">
        <f>Arkusz13!C8</f>
        <v>0</v>
      </c>
      <c r="M138" s="111"/>
      <c r="N138" s="27">
        <f>Arkusz13!C24</f>
        <v>0</v>
      </c>
      <c r="O138" s="27">
        <f>Arkusz13!C40</f>
        <v>0</v>
      </c>
      <c r="P138" s="27">
        <f>Arkusz13!C56</f>
        <v>0</v>
      </c>
      <c r="Q138" s="27">
        <f>Arkusz13!C72</f>
        <v>0</v>
      </c>
      <c r="R138" s="27">
        <f>Arkusz13!C88</f>
        <v>0</v>
      </c>
      <c r="S138" s="27">
        <f>Arkusz13!C104</f>
        <v>0</v>
      </c>
      <c r="T138" s="27">
        <f>Arkusz13!C120</f>
        <v>0</v>
      </c>
      <c r="U138" s="27">
        <f>Arkusz13!C136-SUM(N138:T138)</f>
        <v>0</v>
      </c>
      <c r="V138" s="50">
        <f t="shared" si="3"/>
        <v>0</v>
      </c>
      <c r="W138" s="51"/>
      <c r="Y138" s="3"/>
      <c r="Z138" s="6"/>
    </row>
    <row r="139" spans="1:26" x14ac:dyDescent="0.35">
      <c r="C139" s="176" t="s">
        <v>4</v>
      </c>
      <c r="D139" s="177"/>
      <c r="E139" s="177"/>
      <c r="F139" s="177"/>
      <c r="G139" s="177"/>
      <c r="H139" s="177"/>
      <c r="I139" s="177"/>
      <c r="J139" s="177"/>
      <c r="K139" s="177"/>
      <c r="L139" s="111">
        <f>Arkusz13!C9</f>
        <v>1</v>
      </c>
      <c r="M139" s="111"/>
      <c r="N139" s="27">
        <f>Arkusz13!C25</f>
        <v>0</v>
      </c>
      <c r="O139" s="27">
        <f>Arkusz13!C41</f>
        <v>0</v>
      </c>
      <c r="P139" s="27">
        <f>Arkusz13!C57</f>
        <v>0</v>
      </c>
      <c r="Q139" s="27">
        <f>Arkusz13!C73</f>
        <v>0</v>
      </c>
      <c r="R139" s="27">
        <f>Arkusz13!C89</f>
        <v>0</v>
      </c>
      <c r="S139" s="27">
        <f>Arkusz13!C105</f>
        <v>0</v>
      </c>
      <c r="T139" s="27">
        <f>Arkusz13!C121</f>
        <v>0</v>
      </c>
      <c r="U139" s="27">
        <f>Arkusz13!C137-SUM(N139:T139)</f>
        <v>0</v>
      </c>
      <c r="V139" s="50">
        <f t="shared" si="3"/>
        <v>0</v>
      </c>
      <c r="W139" s="51"/>
      <c r="Y139" s="3"/>
      <c r="Z139" s="6"/>
    </row>
    <row r="140" spans="1:26" x14ac:dyDescent="0.35">
      <c r="C140" s="178" t="s">
        <v>39</v>
      </c>
      <c r="D140" s="179"/>
      <c r="E140" s="179"/>
      <c r="F140" s="179"/>
      <c r="G140" s="179"/>
      <c r="H140" s="179"/>
      <c r="I140" s="179"/>
      <c r="J140" s="179"/>
      <c r="K140" s="179"/>
      <c r="L140" s="111">
        <f>Arkusz13!C10</f>
        <v>1</v>
      </c>
      <c r="M140" s="111"/>
      <c r="N140" s="27">
        <f>Arkusz13!C26</f>
        <v>0</v>
      </c>
      <c r="O140" s="27">
        <f>Arkusz13!C42</f>
        <v>0</v>
      </c>
      <c r="P140" s="27">
        <f>Arkusz13!C58</f>
        <v>0</v>
      </c>
      <c r="Q140" s="27">
        <f>Arkusz13!C74</f>
        <v>0</v>
      </c>
      <c r="R140" s="27">
        <f>Arkusz13!C90</f>
        <v>1</v>
      </c>
      <c r="S140" s="27">
        <f>Arkusz13!C106</f>
        <v>0</v>
      </c>
      <c r="T140" s="27">
        <f>Arkusz13!C122</f>
        <v>0</v>
      </c>
      <c r="U140" s="27">
        <f>Arkusz13!C138-SUM(N140:T140)</f>
        <v>0</v>
      </c>
      <c r="V140" s="50">
        <f t="shared" si="3"/>
        <v>1</v>
      </c>
      <c r="W140" s="51"/>
      <c r="Y140" s="3"/>
      <c r="Z140" s="6"/>
    </row>
    <row r="141" spans="1:26" x14ac:dyDescent="0.35">
      <c r="C141" s="176" t="s">
        <v>40</v>
      </c>
      <c r="D141" s="177"/>
      <c r="E141" s="177"/>
      <c r="F141" s="177"/>
      <c r="G141" s="177"/>
      <c r="H141" s="177"/>
      <c r="I141" s="177"/>
      <c r="J141" s="177"/>
      <c r="K141" s="177"/>
      <c r="L141" s="111">
        <f>Arkusz13!C11</f>
        <v>0</v>
      </c>
      <c r="M141" s="111"/>
      <c r="N141" s="27">
        <f>Arkusz13!C27</f>
        <v>1</v>
      </c>
      <c r="O141" s="27">
        <f>Arkusz13!C43</f>
        <v>0</v>
      </c>
      <c r="P141" s="27">
        <f>Arkusz13!C59</f>
        <v>0</v>
      </c>
      <c r="Q141" s="27">
        <f>Arkusz13!C75</f>
        <v>0</v>
      </c>
      <c r="R141" s="27">
        <f>Arkusz13!C91</f>
        <v>0</v>
      </c>
      <c r="S141" s="27">
        <f>Arkusz13!C107</f>
        <v>0</v>
      </c>
      <c r="T141" s="27">
        <f>Arkusz13!C123</f>
        <v>0</v>
      </c>
      <c r="U141" s="27">
        <f>Arkusz13!C139-SUM(N141:T141)</f>
        <v>1</v>
      </c>
      <c r="V141" s="50">
        <f t="shared" si="3"/>
        <v>2</v>
      </c>
      <c r="W141" s="51"/>
      <c r="Y141" s="3"/>
      <c r="Z141" s="6"/>
    </row>
    <row r="142" spans="1:26" x14ac:dyDescent="0.35">
      <c r="C142" s="178" t="s">
        <v>41</v>
      </c>
      <c r="D142" s="179"/>
      <c r="E142" s="179"/>
      <c r="F142" s="179"/>
      <c r="G142" s="179"/>
      <c r="H142" s="179"/>
      <c r="I142" s="179"/>
      <c r="J142" s="179"/>
      <c r="K142" s="179"/>
      <c r="L142" s="111">
        <f>Arkusz13!C12</f>
        <v>785</v>
      </c>
      <c r="M142" s="111"/>
      <c r="N142" s="27">
        <f>Arkusz13!C28</f>
        <v>365</v>
      </c>
      <c r="O142" s="27">
        <f>Arkusz13!C44</f>
        <v>41</v>
      </c>
      <c r="P142" s="27">
        <f>Arkusz13!C60</f>
        <v>44</v>
      </c>
      <c r="Q142" s="27">
        <f>Arkusz13!C76</f>
        <v>197</v>
      </c>
      <c r="R142" s="27">
        <f>Arkusz13!C92</f>
        <v>48</v>
      </c>
      <c r="S142" s="27">
        <f>Arkusz13!C108</f>
        <v>0</v>
      </c>
      <c r="T142" s="27">
        <f>Arkusz13!C124</f>
        <v>183</v>
      </c>
      <c r="U142" s="27">
        <f>Arkusz13!C140-SUM(N142:T142)</f>
        <v>329</v>
      </c>
      <c r="V142" s="50">
        <f t="shared" si="3"/>
        <v>1207</v>
      </c>
      <c r="W142" s="51"/>
      <c r="Y142" s="3"/>
      <c r="Z142" s="6"/>
    </row>
    <row r="143" spans="1:26" x14ac:dyDescent="0.35">
      <c r="C143" s="178" t="s">
        <v>11</v>
      </c>
      <c r="D143" s="179"/>
      <c r="E143" s="179"/>
      <c r="F143" s="179"/>
      <c r="G143" s="179"/>
      <c r="H143" s="179"/>
      <c r="I143" s="179"/>
      <c r="J143" s="179"/>
      <c r="K143" s="179"/>
      <c r="L143" s="111">
        <f>Arkusz13!C14</f>
        <v>2</v>
      </c>
      <c r="M143" s="111"/>
      <c r="N143" s="27">
        <f>Arkusz13!C30</f>
        <v>12</v>
      </c>
      <c r="O143" s="27">
        <f>Arkusz13!C46</f>
        <v>0</v>
      </c>
      <c r="P143" s="27">
        <f>Arkusz13!C62</f>
        <v>0</v>
      </c>
      <c r="Q143" s="27">
        <f>Arkusz13!C78</f>
        <v>2</v>
      </c>
      <c r="R143" s="27">
        <f>Arkusz13!C94</f>
        <v>0</v>
      </c>
      <c r="S143" s="27">
        <f>Arkusz13!C110</f>
        <v>0</v>
      </c>
      <c r="T143" s="27">
        <f>Arkusz13!C126</f>
        <v>0</v>
      </c>
      <c r="U143" s="27">
        <f>Arkusz13!C142-SUM(N143:T143)</f>
        <v>9</v>
      </c>
      <c r="V143" s="50">
        <f t="shared" si="3"/>
        <v>23</v>
      </c>
      <c r="W143" s="51"/>
      <c r="Y143" s="3"/>
      <c r="Z143" s="6"/>
    </row>
    <row r="144" spans="1:26" x14ac:dyDescent="0.35">
      <c r="C144" s="176" t="s">
        <v>43</v>
      </c>
      <c r="D144" s="177"/>
      <c r="E144" s="177"/>
      <c r="F144" s="177"/>
      <c r="G144" s="177"/>
      <c r="H144" s="177"/>
      <c r="I144" s="177"/>
      <c r="J144" s="177"/>
      <c r="K144" s="177"/>
      <c r="L144" s="111">
        <f>Arkusz13!C15</f>
        <v>2</v>
      </c>
      <c r="M144" s="111"/>
      <c r="N144" s="27">
        <f>Arkusz13!C31</f>
        <v>11</v>
      </c>
      <c r="O144" s="27">
        <f>Arkusz13!C47</f>
        <v>0</v>
      </c>
      <c r="P144" s="27">
        <f>Arkusz13!C63</f>
        <v>0</v>
      </c>
      <c r="Q144" s="27">
        <f>Arkusz13!C79</f>
        <v>0</v>
      </c>
      <c r="R144" s="27">
        <f>Arkusz13!C95</f>
        <v>0</v>
      </c>
      <c r="S144" s="27">
        <f>Arkusz13!C111</f>
        <v>0</v>
      </c>
      <c r="T144" s="27">
        <f>Arkusz13!C127</f>
        <v>0</v>
      </c>
      <c r="U144" s="27">
        <f>Arkusz13!C143-SUM(N144:T144)</f>
        <v>3</v>
      </c>
      <c r="V144" s="50">
        <f t="shared" si="3"/>
        <v>14</v>
      </c>
      <c r="W144" s="51"/>
      <c r="Y144" s="3"/>
      <c r="Z144" s="6"/>
    </row>
    <row r="145" spans="1:26" x14ac:dyDescent="0.35">
      <c r="C145" s="178" t="s">
        <v>44</v>
      </c>
      <c r="D145" s="179"/>
      <c r="E145" s="179"/>
      <c r="F145" s="179"/>
      <c r="G145" s="179"/>
      <c r="H145" s="179"/>
      <c r="I145" s="179"/>
      <c r="J145" s="179"/>
      <c r="K145" s="179"/>
      <c r="L145" s="111">
        <f>Arkusz13!C16</f>
        <v>1</v>
      </c>
      <c r="M145" s="111"/>
      <c r="N145" s="27">
        <f>Arkusz13!C32</f>
        <v>0</v>
      </c>
      <c r="O145" s="27">
        <f>Arkusz13!C48</f>
        <v>0</v>
      </c>
      <c r="P145" s="27">
        <f>Arkusz13!C64</f>
        <v>0</v>
      </c>
      <c r="Q145" s="27">
        <f>Arkusz13!C80</f>
        <v>1</v>
      </c>
      <c r="R145" s="27">
        <f>Arkusz13!C96</f>
        <v>0</v>
      </c>
      <c r="S145" s="27">
        <f>Arkusz13!C112</f>
        <v>0</v>
      </c>
      <c r="T145" s="27">
        <f>Arkusz13!C128</f>
        <v>0</v>
      </c>
      <c r="U145" s="27">
        <f>Arkusz13!C144-SUM(N145:T145)</f>
        <v>0</v>
      </c>
      <c r="V145" s="50">
        <f t="shared" si="3"/>
        <v>1</v>
      </c>
      <c r="W145" s="51"/>
      <c r="Y145" s="3"/>
      <c r="Z145" s="6"/>
    </row>
    <row r="146" spans="1:26" ht="15" thickBot="1" x14ac:dyDescent="0.4">
      <c r="C146" s="295" t="s">
        <v>45</v>
      </c>
      <c r="D146" s="296"/>
      <c r="E146" s="296"/>
      <c r="F146" s="296"/>
      <c r="G146" s="296"/>
      <c r="H146" s="296"/>
      <c r="I146" s="296"/>
      <c r="J146" s="296"/>
      <c r="K146" s="296"/>
      <c r="L146" s="111">
        <f>Arkusz13!C17</f>
        <v>1</v>
      </c>
      <c r="M146" s="111"/>
      <c r="N146" s="27">
        <f>Arkusz13!C33</f>
        <v>2</v>
      </c>
      <c r="O146" s="27">
        <f>Arkusz13!C49</f>
        <v>0</v>
      </c>
      <c r="P146" s="27">
        <f>Arkusz13!C65</f>
        <v>0</v>
      </c>
      <c r="Q146" s="27">
        <f>Arkusz13!C81</f>
        <v>1</v>
      </c>
      <c r="R146" s="27">
        <f>Arkusz13!C97</f>
        <v>0</v>
      </c>
      <c r="S146" s="27">
        <f>Arkusz13!C113</f>
        <v>0</v>
      </c>
      <c r="T146" s="27">
        <f>Arkusz13!C129</f>
        <v>0</v>
      </c>
      <c r="U146" s="27">
        <f>Arkusz13!C145-SUM(N146:T146)</f>
        <v>5</v>
      </c>
      <c r="V146" s="50">
        <f t="shared" si="3"/>
        <v>8</v>
      </c>
      <c r="W146" s="51"/>
      <c r="Y146" s="3"/>
      <c r="Z146" s="6"/>
    </row>
    <row r="147" spans="1:26" ht="15" thickBot="1" x14ac:dyDescent="0.4">
      <c r="C147" s="276" t="s">
        <v>1</v>
      </c>
      <c r="D147" s="277"/>
      <c r="E147" s="277"/>
      <c r="F147" s="277"/>
      <c r="G147" s="277"/>
      <c r="H147" s="277"/>
      <c r="I147" s="277"/>
      <c r="J147" s="277"/>
      <c r="K147" s="277"/>
      <c r="L147" s="268">
        <f>SUM(L132:L146)</f>
        <v>12299</v>
      </c>
      <c r="M147" s="268"/>
      <c r="N147" s="28">
        <f t="shared" ref="N147:V147" si="4">SUM(N132:N146)</f>
        <v>1839</v>
      </c>
      <c r="O147" s="28">
        <f t="shared" si="4"/>
        <v>6622</v>
      </c>
      <c r="P147" s="28">
        <f t="shared" si="4"/>
        <v>718</v>
      </c>
      <c r="Q147" s="28">
        <f t="shared" si="4"/>
        <v>1523</v>
      </c>
      <c r="R147" s="28">
        <f t="shared" si="4"/>
        <v>49</v>
      </c>
      <c r="S147" s="28">
        <f t="shared" si="4"/>
        <v>0</v>
      </c>
      <c r="T147" s="28">
        <f t="shared" si="4"/>
        <v>183</v>
      </c>
      <c r="U147" s="28">
        <f t="shared" si="4"/>
        <v>11409</v>
      </c>
      <c r="V147" s="268">
        <f t="shared" si="4"/>
        <v>22343</v>
      </c>
      <c r="W147" s="302"/>
      <c r="Y147" s="3"/>
      <c r="Z147" s="6"/>
    </row>
    <row r="148" spans="1:26" x14ac:dyDescent="0.35">
      <c r="A148" s="29"/>
      <c r="B148" s="29"/>
      <c r="C148" s="29"/>
      <c r="D148" s="29"/>
      <c r="E148" s="29"/>
      <c r="F148" s="29"/>
      <c r="G148" s="29"/>
      <c r="H148" s="29"/>
      <c r="I148" s="29"/>
      <c r="J148" s="30"/>
      <c r="K148" s="30"/>
      <c r="L148" s="281"/>
      <c r="M148" s="282"/>
      <c r="N148" s="30"/>
      <c r="O148" s="30"/>
      <c r="P148" s="30"/>
      <c r="Q148" s="30"/>
      <c r="R148" s="30"/>
      <c r="S148" s="30"/>
      <c r="T148" s="30"/>
    </row>
    <row r="171" spans="1:25" ht="15" thickBot="1" x14ac:dyDescent="0.4"/>
    <row r="172" spans="1:25" ht="31.5" customHeight="1" x14ac:dyDescent="0.35">
      <c r="D172" s="266" t="s">
        <v>2</v>
      </c>
      <c r="E172" s="267"/>
      <c r="F172" s="267"/>
      <c r="G172" s="267"/>
      <c r="H172" s="267"/>
      <c r="I172" s="267"/>
      <c r="J172" s="267"/>
      <c r="K172" s="267"/>
      <c r="L172" s="267" t="s">
        <v>3</v>
      </c>
      <c r="M172" s="267"/>
      <c r="N172" s="126" t="s">
        <v>86</v>
      </c>
      <c r="O172" s="126"/>
      <c r="P172" s="126"/>
      <c r="Q172" s="299" t="s">
        <v>87</v>
      </c>
      <c r="R172" s="300"/>
      <c r="S172" s="301"/>
    </row>
    <row r="173" spans="1:25" ht="15" thickBot="1" x14ac:dyDescent="0.4">
      <c r="D173" s="226" t="s">
        <v>85</v>
      </c>
      <c r="E173" s="227"/>
      <c r="F173" s="227"/>
      <c r="G173" s="227"/>
      <c r="H173" s="227"/>
      <c r="I173" s="227"/>
      <c r="J173" s="227"/>
      <c r="K173" s="227"/>
      <c r="L173" s="225">
        <f>Arkusz14!B2</f>
        <v>5</v>
      </c>
      <c r="M173" s="225"/>
      <c r="N173" s="225">
        <f>Arkusz14!B3</f>
        <v>2</v>
      </c>
      <c r="O173" s="225"/>
      <c r="P173" s="225"/>
      <c r="Q173" s="278">
        <f>Arkusz14!B4</f>
        <v>0</v>
      </c>
      <c r="R173" s="279"/>
      <c r="S173" s="280"/>
    </row>
    <row r="174" spans="1:25" x14ac:dyDescent="0.3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</row>
    <row r="175" spans="1:25" x14ac:dyDescent="0.35">
      <c r="A175" s="132" t="s">
        <v>172</v>
      </c>
      <c r="B175" s="272"/>
      <c r="C175" s="272"/>
      <c r="D175" s="272"/>
      <c r="E175" s="272"/>
      <c r="F175" s="272"/>
      <c r="G175" s="272"/>
      <c r="H175" s="272"/>
      <c r="I175" s="272"/>
      <c r="J175" s="272"/>
      <c r="K175" s="272"/>
      <c r="L175" s="272"/>
      <c r="M175" s="272"/>
      <c r="N175" s="272"/>
      <c r="O175" s="272"/>
      <c r="P175" s="272"/>
      <c r="Q175" s="272"/>
      <c r="R175" s="272"/>
      <c r="S175" s="272"/>
      <c r="T175" s="272"/>
      <c r="U175" s="272"/>
      <c r="V175" s="272"/>
      <c r="W175" s="272"/>
      <c r="X175" s="272"/>
      <c r="Y175" s="272"/>
    </row>
    <row r="176" spans="1:25" s="46" customFormat="1" x14ac:dyDescent="0.35">
      <c r="A176" s="272"/>
      <c r="B176" s="272"/>
      <c r="C176" s="272"/>
      <c r="D176" s="272"/>
      <c r="E176" s="272"/>
      <c r="F176" s="272"/>
      <c r="G176" s="272"/>
      <c r="H176" s="272"/>
      <c r="I176" s="272"/>
      <c r="J176" s="272"/>
      <c r="K176" s="272"/>
      <c r="L176" s="272"/>
      <c r="M176" s="272"/>
      <c r="N176" s="272"/>
      <c r="O176" s="272"/>
      <c r="P176" s="272"/>
      <c r="Q176" s="272"/>
      <c r="R176" s="272"/>
      <c r="S176" s="272"/>
      <c r="T176" s="272"/>
      <c r="U176" s="272"/>
      <c r="V176" s="272"/>
      <c r="W176" s="272"/>
      <c r="X176" s="272"/>
      <c r="Y176" s="272"/>
    </row>
    <row r="177" spans="1:25" s="46" customFormat="1" x14ac:dyDescent="0.35">
      <c r="A177" s="272"/>
      <c r="B177" s="272"/>
      <c r="C177" s="272"/>
      <c r="D177" s="272"/>
      <c r="E177" s="272"/>
      <c r="F177" s="272"/>
      <c r="G177" s="272"/>
      <c r="H177" s="272"/>
      <c r="I177" s="272"/>
      <c r="J177" s="272"/>
      <c r="K177" s="272"/>
      <c r="L177" s="272"/>
      <c r="M177" s="272"/>
      <c r="N177" s="272"/>
      <c r="O177" s="272"/>
      <c r="P177" s="272"/>
      <c r="Q177" s="272"/>
      <c r="R177" s="272"/>
      <c r="S177" s="272"/>
      <c r="T177" s="272"/>
      <c r="U177" s="272"/>
      <c r="V177" s="272"/>
      <c r="W177" s="272"/>
      <c r="X177" s="272"/>
      <c r="Y177" s="272"/>
    </row>
    <row r="178" spans="1:25" s="46" customFormat="1" x14ac:dyDescent="0.35">
      <c r="A178" s="272"/>
      <c r="B178" s="272"/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2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</row>
    <row r="179" spans="1:25" s="46" customFormat="1" x14ac:dyDescent="0.35">
      <c r="A179" s="272"/>
      <c r="B179" s="272"/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2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</row>
    <row r="180" spans="1:25" x14ac:dyDescent="0.35">
      <c r="A180" s="272"/>
      <c r="B180" s="272"/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2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</row>
    <row r="181" spans="1:25" x14ac:dyDescent="0.35">
      <c r="A181" s="272"/>
      <c r="B181" s="272"/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2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</row>
    <row r="182" spans="1:25" x14ac:dyDescent="0.35">
      <c r="A182" s="272"/>
      <c r="B182" s="272"/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2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</row>
    <row r="183" spans="1:25" x14ac:dyDescent="0.35">
      <c r="A183" s="272"/>
      <c r="B183" s="272"/>
      <c r="C183" s="272"/>
      <c r="D183" s="272"/>
      <c r="E183" s="272"/>
      <c r="F183" s="272"/>
      <c r="G183" s="272"/>
      <c r="H183" s="272"/>
      <c r="I183" s="272"/>
      <c r="J183" s="272"/>
      <c r="K183" s="272"/>
      <c r="L183" s="272"/>
      <c r="M183" s="272"/>
      <c r="N183" s="272"/>
      <c r="O183" s="272"/>
      <c r="P183" s="272"/>
      <c r="Q183" s="272"/>
      <c r="R183" s="272"/>
      <c r="S183" s="272"/>
      <c r="T183" s="272"/>
      <c r="U183" s="272"/>
      <c r="V183" s="272"/>
      <c r="W183" s="272"/>
      <c r="X183" s="272"/>
      <c r="Y183" s="272"/>
    </row>
    <row r="184" spans="1:25" s="46" customFormat="1" x14ac:dyDescent="0.35">
      <c r="A184" s="272"/>
      <c r="B184" s="272"/>
      <c r="C184" s="272"/>
      <c r="D184" s="272"/>
      <c r="E184" s="272"/>
      <c r="F184" s="272"/>
      <c r="G184" s="272"/>
      <c r="H184" s="272"/>
      <c r="I184" s="272"/>
      <c r="J184" s="272"/>
      <c r="K184" s="272"/>
      <c r="L184" s="272"/>
      <c r="M184" s="272"/>
      <c r="N184" s="272"/>
      <c r="O184" s="272"/>
      <c r="P184" s="272"/>
      <c r="Q184" s="272"/>
      <c r="R184" s="272"/>
      <c r="S184" s="272"/>
      <c r="T184" s="272"/>
      <c r="U184" s="272"/>
      <c r="V184" s="272"/>
      <c r="W184" s="272"/>
      <c r="X184" s="272"/>
      <c r="Y184" s="272"/>
    </row>
    <row r="185" spans="1:25" s="46" customFormat="1" x14ac:dyDescent="0.35">
      <c r="A185" s="272"/>
      <c r="B185" s="272"/>
      <c r="C185" s="272"/>
      <c r="D185" s="272"/>
      <c r="E185" s="272"/>
      <c r="F185" s="272"/>
      <c r="G185" s="272"/>
      <c r="H185" s="272"/>
      <c r="I185" s="272"/>
      <c r="J185" s="272"/>
      <c r="K185" s="272"/>
      <c r="L185" s="272"/>
      <c r="M185" s="272"/>
      <c r="N185" s="272"/>
      <c r="O185" s="272"/>
      <c r="P185" s="272"/>
      <c r="Q185" s="272"/>
      <c r="R185" s="272"/>
      <c r="S185" s="272"/>
      <c r="T185" s="272"/>
      <c r="U185" s="272"/>
      <c r="V185" s="272"/>
      <c r="W185" s="272"/>
      <c r="X185" s="272"/>
      <c r="Y185" s="272"/>
    </row>
    <row r="186" spans="1:25" s="46" customFormat="1" x14ac:dyDescent="0.35">
      <c r="A186" s="272"/>
      <c r="B186" s="272"/>
      <c r="C186" s="272"/>
      <c r="D186" s="272"/>
      <c r="E186" s="272"/>
      <c r="F186" s="272"/>
      <c r="G186" s="272"/>
      <c r="H186" s="272"/>
      <c r="I186" s="272"/>
      <c r="J186" s="272"/>
      <c r="K186" s="272"/>
      <c r="L186" s="272"/>
      <c r="M186" s="272"/>
      <c r="N186" s="272"/>
      <c r="O186" s="272"/>
      <c r="P186" s="272"/>
      <c r="Q186" s="272"/>
      <c r="R186" s="272"/>
      <c r="S186" s="272"/>
      <c r="T186" s="272"/>
      <c r="U186" s="272"/>
      <c r="V186" s="272"/>
      <c r="W186" s="272"/>
      <c r="X186" s="272"/>
      <c r="Y186" s="272"/>
    </row>
    <row r="187" spans="1:25" s="46" customFormat="1" x14ac:dyDescent="0.35">
      <c r="A187" s="272"/>
      <c r="B187" s="272"/>
      <c r="C187" s="272"/>
      <c r="D187" s="272"/>
      <c r="E187" s="272"/>
      <c r="F187" s="272"/>
      <c r="G187" s="272"/>
      <c r="H187" s="272"/>
      <c r="I187" s="272"/>
      <c r="J187" s="272"/>
      <c r="K187" s="272"/>
      <c r="L187" s="272"/>
      <c r="M187" s="272"/>
      <c r="N187" s="272"/>
      <c r="O187" s="272"/>
      <c r="P187" s="272"/>
      <c r="Q187" s="272"/>
      <c r="R187" s="272"/>
      <c r="S187" s="272"/>
      <c r="T187" s="272"/>
      <c r="U187" s="272"/>
      <c r="V187" s="272"/>
      <c r="W187" s="272"/>
      <c r="X187" s="272"/>
      <c r="Y187" s="272"/>
    </row>
    <row r="188" spans="1:25" s="46" customFormat="1" x14ac:dyDescent="0.35">
      <c r="A188" s="272"/>
      <c r="B188" s="272"/>
      <c r="C188" s="272"/>
      <c r="D188" s="272"/>
      <c r="E188" s="272"/>
      <c r="F188" s="272"/>
      <c r="G188" s="272"/>
      <c r="H188" s="272"/>
      <c r="I188" s="272"/>
      <c r="J188" s="272"/>
      <c r="K188" s="272"/>
      <c r="L188" s="272"/>
      <c r="M188" s="272"/>
      <c r="N188" s="272"/>
      <c r="O188" s="272"/>
      <c r="P188" s="272"/>
      <c r="Q188" s="272"/>
      <c r="R188" s="272"/>
      <c r="S188" s="272"/>
      <c r="T188" s="272"/>
      <c r="U188" s="272"/>
      <c r="V188" s="272"/>
      <c r="W188" s="272"/>
      <c r="X188" s="272"/>
      <c r="Y188" s="272"/>
    </row>
    <row r="189" spans="1:25" s="46" customFormat="1" x14ac:dyDescent="0.35">
      <c r="A189" s="272"/>
      <c r="B189" s="272"/>
      <c r="C189" s="272"/>
      <c r="D189" s="272"/>
      <c r="E189" s="272"/>
      <c r="F189" s="272"/>
      <c r="G189" s="272"/>
      <c r="H189" s="272"/>
      <c r="I189" s="272"/>
      <c r="J189" s="272"/>
      <c r="K189" s="272"/>
      <c r="L189" s="272"/>
      <c r="M189" s="272"/>
      <c r="N189" s="272"/>
      <c r="O189" s="272"/>
      <c r="P189" s="272"/>
      <c r="Q189" s="272"/>
      <c r="R189" s="272"/>
      <c r="S189" s="272"/>
      <c r="T189" s="272"/>
      <c r="U189" s="272"/>
      <c r="V189" s="272"/>
      <c r="W189" s="272"/>
      <c r="X189" s="272"/>
      <c r="Y189" s="272"/>
    </row>
    <row r="190" spans="1:25" x14ac:dyDescent="0.35">
      <c r="A190" s="272"/>
      <c r="B190" s="272"/>
      <c r="C190" s="272"/>
      <c r="D190" s="272"/>
      <c r="E190" s="272"/>
      <c r="F190" s="272"/>
      <c r="G190" s="272"/>
      <c r="H190" s="272"/>
      <c r="I190" s="272"/>
      <c r="J190" s="272"/>
      <c r="K190" s="272"/>
      <c r="L190" s="272"/>
      <c r="M190" s="272"/>
      <c r="N190" s="272"/>
      <c r="O190" s="272"/>
      <c r="P190" s="272"/>
      <c r="Q190" s="272"/>
      <c r="R190" s="272"/>
      <c r="S190" s="272"/>
      <c r="T190" s="272"/>
      <c r="U190" s="272"/>
      <c r="V190" s="272"/>
      <c r="W190" s="272"/>
      <c r="X190" s="272"/>
      <c r="Y190" s="272"/>
    </row>
    <row r="192" spans="1:25" x14ac:dyDescent="0.35">
      <c r="A192" s="133" t="s">
        <v>142</v>
      </c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</row>
    <row r="193" spans="7:25" ht="15" thickBot="1" x14ac:dyDescent="0.4"/>
    <row r="194" spans="7:25" x14ac:dyDescent="0.35">
      <c r="G194" s="218" t="s">
        <v>23</v>
      </c>
      <c r="H194" s="219"/>
      <c r="I194" s="219"/>
      <c r="J194" s="219"/>
      <c r="K194" s="84" t="s">
        <v>8</v>
      </c>
      <c r="L194" s="182"/>
    </row>
    <row r="195" spans="7:25" x14ac:dyDescent="0.35">
      <c r="G195" s="52" t="s">
        <v>13</v>
      </c>
      <c r="H195" s="53"/>
      <c r="I195" s="53"/>
      <c r="J195" s="53"/>
      <c r="K195" s="50">
        <v>1491</v>
      </c>
      <c r="L195" s="51"/>
    </row>
    <row r="196" spans="7:25" x14ac:dyDescent="0.35">
      <c r="G196" s="48" t="s">
        <v>14</v>
      </c>
      <c r="H196" s="49"/>
      <c r="I196" s="49"/>
      <c r="J196" s="49"/>
      <c r="K196" s="50">
        <v>883</v>
      </c>
      <c r="L196" s="51"/>
    </row>
    <row r="197" spans="7:25" ht="14.5" customHeight="1" x14ac:dyDescent="0.35">
      <c r="G197" s="52" t="s">
        <v>15</v>
      </c>
      <c r="H197" s="53"/>
      <c r="I197" s="53"/>
      <c r="J197" s="53"/>
      <c r="K197" s="50">
        <v>153</v>
      </c>
      <c r="L197" s="51"/>
    </row>
    <row r="198" spans="7:25" ht="14.5" customHeight="1" x14ac:dyDescent="0.35">
      <c r="G198" s="48" t="s">
        <v>80</v>
      </c>
      <c r="H198" s="49"/>
      <c r="I198" s="49"/>
      <c r="J198" s="49"/>
      <c r="K198" s="50">
        <v>760</v>
      </c>
      <c r="L198" s="51"/>
    </row>
    <row r="199" spans="7:25" ht="14.5" customHeight="1" x14ac:dyDescent="0.35">
      <c r="G199" s="52" t="s">
        <v>81</v>
      </c>
      <c r="H199" s="53"/>
      <c r="I199" s="53"/>
      <c r="J199" s="53"/>
      <c r="K199" s="50">
        <v>0</v>
      </c>
      <c r="L199" s="51"/>
    </row>
    <row r="200" spans="7:25" ht="14.5" customHeight="1" x14ac:dyDescent="0.35">
      <c r="G200" s="48" t="s">
        <v>91</v>
      </c>
      <c r="H200" s="49"/>
      <c r="I200" s="49"/>
      <c r="J200" s="49"/>
      <c r="K200" s="50">
        <v>0</v>
      </c>
      <c r="L200" s="51"/>
    </row>
    <row r="201" spans="7:25" s="46" customFormat="1" ht="14.5" customHeight="1" x14ac:dyDescent="0.35">
      <c r="G201" s="52" t="s">
        <v>170</v>
      </c>
      <c r="H201" s="53"/>
      <c r="I201" s="53"/>
      <c r="J201" s="53"/>
      <c r="K201" s="50">
        <v>1</v>
      </c>
      <c r="L201" s="51"/>
      <c r="Y201" s="6"/>
    </row>
    <row r="202" spans="7:25" ht="14.5" customHeight="1" x14ac:dyDescent="0.35">
      <c r="G202" s="52" t="s">
        <v>16</v>
      </c>
      <c r="H202" s="53"/>
      <c r="I202" s="53"/>
      <c r="J202" s="53"/>
      <c r="K202" s="50">
        <v>63</v>
      </c>
      <c r="L202" s="51"/>
    </row>
    <row r="203" spans="7:25" ht="14.5" customHeight="1" x14ac:dyDescent="0.35">
      <c r="G203" s="48" t="s">
        <v>17</v>
      </c>
      <c r="H203" s="49"/>
      <c r="I203" s="49"/>
      <c r="J203" s="49"/>
      <c r="K203" s="50">
        <v>152</v>
      </c>
      <c r="L203" s="51"/>
    </row>
    <row r="204" spans="7:25" ht="14.5" customHeight="1" x14ac:dyDescent="0.35">
      <c r="G204" s="52" t="s">
        <v>18</v>
      </c>
      <c r="H204" s="53"/>
      <c r="I204" s="53"/>
      <c r="J204" s="53"/>
      <c r="K204" s="50">
        <v>33</v>
      </c>
      <c r="L204" s="51"/>
    </row>
    <row r="205" spans="7:25" ht="14.5" customHeight="1" x14ac:dyDescent="0.35">
      <c r="G205" s="48" t="s">
        <v>19</v>
      </c>
      <c r="H205" s="49"/>
      <c r="I205" s="49"/>
      <c r="J205" s="49"/>
      <c r="K205" s="50">
        <v>42</v>
      </c>
      <c r="L205" s="51"/>
    </row>
    <row r="206" spans="7:25" ht="14.5" customHeight="1" x14ac:dyDescent="0.35">
      <c r="G206" s="52" t="s">
        <v>82</v>
      </c>
      <c r="H206" s="53"/>
      <c r="I206" s="53"/>
      <c r="J206" s="53"/>
      <c r="K206" s="50">
        <v>1088</v>
      </c>
      <c r="L206" s="51"/>
    </row>
    <row r="207" spans="7:25" s="46" customFormat="1" ht="15" thickBot="1" x14ac:dyDescent="0.4">
      <c r="G207" s="48" t="s">
        <v>169</v>
      </c>
      <c r="H207" s="49"/>
      <c r="I207" s="49"/>
      <c r="J207" s="49"/>
      <c r="K207" s="50">
        <v>553</v>
      </c>
      <c r="L207" s="51"/>
      <c r="Y207" s="6"/>
    </row>
    <row r="208" spans="7:25" ht="15" thickBot="1" x14ac:dyDescent="0.4">
      <c r="G208" s="303" t="s">
        <v>1</v>
      </c>
      <c r="H208" s="304"/>
      <c r="I208" s="304"/>
      <c r="J208" s="304"/>
      <c r="K208" s="91">
        <f>SUM(K195:L207)</f>
        <v>5219</v>
      </c>
      <c r="L208" s="92"/>
    </row>
    <row r="210" spans="1:25" x14ac:dyDescent="0.35">
      <c r="A210" s="132" t="s">
        <v>179</v>
      </c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</row>
    <row r="211" spans="1:25" x14ac:dyDescent="0.35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</row>
    <row r="212" spans="1:25" x14ac:dyDescent="0.35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</row>
    <row r="213" spans="1:25" x14ac:dyDescent="0.35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</row>
    <row r="214" spans="1:25" x14ac:dyDescent="0.35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</row>
    <row r="217" spans="1:25" x14ac:dyDescent="0.35">
      <c r="A217" s="10" t="s">
        <v>143</v>
      </c>
      <c r="B217" s="10"/>
      <c r="C217" s="10"/>
      <c r="D217" s="10"/>
      <c r="E217" s="10"/>
      <c r="F217" s="10"/>
    </row>
    <row r="218" spans="1:25" ht="15" thickBot="1" x14ac:dyDescent="0.4"/>
    <row r="219" spans="1:25" x14ac:dyDescent="0.35">
      <c r="D219" s="83" t="s">
        <v>28</v>
      </c>
      <c r="E219" s="84"/>
      <c r="F219" s="84"/>
      <c r="G219" s="84"/>
      <c r="H219" s="84" t="s">
        <v>3</v>
      </c>
      <c r="I219" s="84"/>
      <c r="J219" s="84"/>
      <c r="K219" s="84" t="s">
        <v>22</v>
      </c>
      <c r="L219" s="84"/>
      <c r="M219" s="182"/>
    </row>
    <row r="220" spans="1:25" x14ac:dyDescent="0.35">
      <c r="D220" s="183" t="s">
        <v>20</v>
      </c>
      <c r="E220" s="184"/>
      <c r="F220" s="184"/>
      <c r="G220" s="184"/>
      <c r="H220" s="50">
        <v>24624</v>
      </c>
      <c r="I220" s="50"/>
      <c r="J220" s="50"/>
      <c r="K220" s="50">
        <v>23471</v>
      </c>
      <c r="L220" s="50"/>
      <c r="M220" s="51"/>
    </row>
    <row r="221" spans="1:25" x14ac:dyDescent="0.35">
      <c r="D221" s="185" t="s">
        <v>139</v>
      </c>
      <c r="E221" s="186"/>
      <c r="F221" s="186"/>
      <c r="G221" s="186"/>
      <c r="H221" s="50">
        <v>1642</v>
      </c>
      <c r="I221" s="50"/>
      <c r="J221" s="50"/>
      <c r="K221" s="50">
        <v>1595</v>
      </c>
      <c r="L221" s="50"/>
      <c r="M221" s="51"/>
    </row>
    <row r="222" spans="1:25" ht="15" thickBot="1" x14ac:dyDescent="0.4">
      <c r="D222" s="289" t="s">
        <v>21</v>
      </c>
      <c r="E222" s="290"/>
      <c r="F222" s="290"/>
      <c r="G222" s="290"/>
      <c r="H222" s="50">
        <v>8514</v>
      </c>
      <c r="I222" s="50"/>
      <c r="J222" s="50"/>
      <c r="K222" s="50">
        <v>7906</v>
      </c>
      <c r="L222" s="50"/>
      <c r="M222" s="51"/>
    </row>
    <row r="223" spans="1:25" ht="15" thickBot="1" x14ac:dyDescent="0.4">
      <c r="D223" s="287" t="s">
        <v>1</v>
      </c>
      <c r="E223" s="288"/>
      <c r="F223" s="288"/>
      <c r="G223" s="288"/>
      <c r="H223" s="91">
        <f>SUM(H220:J222)</f>
        <v>34780</v>
      </c>
      <c r="I223" s="91"/>
      <c r="J223" s="91"/>
      <c r="K223" s="91">
        <f>SUM(K220:M222)</f>
        <v>32972</v>
      </c>
      <c r="L223" s="91"/>
      <c r="M223" s="92"/>
      <c r="O223" s="307"/>
    </row>
    <row r="224" spans="1:25" x14ac:dyDescent="0.35">
      <c r="D224" s="14"/>
      <c r="E224" s="14"/>
      <c r="F224" s="14"/>
      <c r="G224" s="14"/>
      <c r="H224" s="305"/>
      <c r="I224" s="305"/>
      <c r="J224" s="305"/>
      <c r="K224" s="305"/>
      <c r="L224" s="305"/>
      <c r="M224" s="305"/>
      <c r="N224" s="306"/>
    </row>
    <row r="225" spans="1:25" x14ac:dyDescent="0.35">
      <c r="D225" s="14"/>
      <c r="E225" s="14"/>
      <c r="F225" s="14"/>
      <c r="G225" s="14"/>
      <c r="H225" s="305"/>
      <c r="I225" s="305"/>
      <c r="J225" s="305"/>
      <c r="K225" s="305"/>
      <c r="L225" s="305"/>
      <c r="M225" s="305"/>
      <c r="N225" s="306"/>
    </row>
    <row r="226" spans="1:25" x14ac:dyDescent="0.35">
      <c r="D226" s="14"/>
      <c r="E226" s="14"/>
      <c r="F226" s="14"/>
      <c r="G226" s="14"/>
      <c r="H226" s="305"/>
      <c r="I226" s="305"/>
      <c r="J226" s="305"/>
      <c r="K226" s="305"/>
      <c r="L226" s="305"/>
      <c r="M226" s="305"/>
      <c r="N226" s="306"/>
    </row>
    <row r="227" spans="1:25" x14ac:dyDescent="0.35"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306"/>
    </row>
    <row r="228" spans="1:25" x14ac:dyDescent="0.35"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306"/>
    </row>
    <row r="229" spans="1:25" x14ac:dyDescent="0.35">
      <c r="D229" s="31"/>
      <c r="E229" s="31"/>
      <c r="F229" s="31"/>
      <c r="G229" s="31"/>
      <c r="H229" s="31"/>
      <c r="I229" s="31"/>
      <c r="J229" s="31"/>
      <c r="K229" s="31"/>
      <c r="L229" s="31"/>
      <c r="M229" s="31"/>
    </row>
    <row r="230" spans="1:25" x14ac:dyDescent="0.35">
      <c r="D230" s="31"/>
      <c r="E230" s="31"/>
      <c r="F230" s="31"/>
      <c r="G230" s="31"/>
      <c r="H230" s="31"/>
      <c r="I230" s="31"/>
      <c r="J230" s="31"/>
      <c r="K230" s="31"/>
      <c r="L230" s="31"/>
      <c r="M230" s="31"/>
    </row>
    <row r="231" spans="1:25" x14ac:dyDescent="0.35">
      <c r="D231" s="31"/>
      <c r="E231" s="31"/>
      <c r="F231" s="31"/>
      <c r="G231" s="31"/>
      <c r="H231" s="31"/>
      <c r="I231" s="31"/>
      <c r="J231" s="31"/>
      <c r="K231" s="31"/>
      <c r="L231" s="31"/>
      <c r="M231" s="31"/>
    </row>
    <row r="232" spans="1:25" x14ac:dyDescent="0.35">
      <c r="D232" s="31"/>
      <c r="E232" s="31"/>
      <c r="F232" s="31"/>
      <c r="G232" s="31"/>
      <c r="H232" s="31"/>
      <c r="I232" s="31"/>
      <c r="J232" s="31"/>
      <c r="K232" s="31"/>
      <c r="L232" s="31"/>
      <c r="M232" s="31"/>
    </row>
    <row r="233" spans="1:25" x14ac:dyDescent="0.35">
      <c r="D233" s="31"/>
      <c r="E233" s="31"/>
      <c r="F233" s="31"/>
      <c r="G233" s="31"/>
      <c r="H233" s="31"/>
      <c r="I233" s="31"/>
      <c r="J233" s="31"/>
      <c r="K233" s="31"/>
      <c r="L233" s="31"/>
      <c r="M233" s="31"/>
    </row>
    <row r="234" spans="1:25" x14ac:dyDescent="0.35">
      <c r="D234" s="31"/>
      <c r="E234" s="31"/>
      <c r="F234" s="31"/>
      <c r="G234" s="31"/>
      <c r="H234" s="31"/>
      <c r="I234" s="31"/>
      <c r="J234" s="31"/>
      <c r="K234" s="31"/>
      <c r="L234" s="31"/>
      <c r="M234" s="31"/>
    </row>
    <row r="235" spans="1:25" x14ac:dyDescent="0.35">
      <c r="D235" s="31"/>
      <c r="E235" s="31"/>
      <c r="F235" s="31"/>
      <c r="G235" s="31"/>
      <c r="H235" s="31"/>
      <c r="I235" s="31"/>
      <c r="J235" s="31"/>
      <c r="K235" s="31"/>
      <c r="L235" s="31"/>
      <c r="M235" s="31"/>
    </row>
    <row r="236" spans="1:25" x14ac:dyDescent="0.35">
      <c r="D236" s="31"/>
      <c r="E236" s="31"/>
      <c r="F236" s="31"/>
      <c r="G236" s="31"/>
      <c r="H236" s="31"/>
      <c r="I236" s="31"/>
      <c r="J236" s="31"/>
      <c r="K236" s="31"/>
      <c r="L236" s="31"/>
      <c r="M236" s="31"/>
    </row>
    <row r="237" spans="1:25" x14ac:dyDescent="0.35">
      <c r="D237" s="31"/>
      <c r="E237" s="31"/>
      <c r="F237" s="31"/>
      <c r="G237" s="31"/>
      <c r="H237" s="31"/>
      <c r="I237" s="31"/>
      <c r="J237" s="31"/>
      <c r="K237" s="31"/>
      <c r="L237" s="31"/>
      <c r="M237" s="31"/>
    </row>
    <row r="238" spans="1:25" x14ac:dyDescent="0.35">
      <c r="A238" s="132" t="s">
        <v>180</v>
      </c>
      <c r="B238" s="272"/>
      <c r="C238" s="272"/>
      <c r="D238" s="272"/>
      <c r="E238" s="272"/>
      <c r="F238" s="272"/>
      <c r="G238" s="272"/>
      <c r="H238" s="272"/>
      <c r="I238" s="272"/>
      <c r="J238" s="272"/>
      <c r="K238" s="272"/>
      <c r="L238" s="272"/>
      <c r="M238" s="272"/>
      <c r="N238" s="272"/>
      <c r="O238" s="272"/>
      <c r="P238" s="272"/>
      <c r="Q238" s="272"/>
      <c r="R238" s="272"/>
      <c r="S238" s="272"/>
      <c r="T238" s="272"/>
      <c r="U238" s="272"/>
      <c r="V238" s="272"/>
      <c r="W238" s="272"/>
      <c r="X238" s="272"/>
      <c r="Y238" s="272"/>
    </row>
    <row r="239" spans="1:25" s="47" customFormat="1" x14ac:dyDescent="0.35">
      <c r="A239" s="272"/>
      <c r="B239" s="272"/>
      <c r="C239" s="272"/>
      <c r="D239" s="272"/>
      <c r="E239" s="272"/>
      <c r="F239" s="272"/>
      <c r="G239" s="272"/>
      <c r="H239" s="272"/>
      <c r="I239" s="272"/>
      <c r="J239" s="272"/>
      <c r="K239" s="272"/>
      <c r="L239" s="272"/>
      <c r="M239" s="272"/>
      <c r="N239" s="272"/>
      <c r="O239" s="272"/>
      <c r="P239" s="272"/>
      <c r="Q239" s="272"/>
      <c r="R239" s="272"/>
      <c r="S239" s="272"/>
      <c r="T239" s="272"/>
      <c r="U239" s="272"/>
      <c r="V239" s="272"/>
      <c r="W239" s="272"/>
      <c r="X239" s="272"/>
      <c r="Y239" s="272"/>
    </row>
    <row r="240" spans="1:25" s="47" customFormat="1" x14ac:dyDescent="0.35">
      <c r="A240" s="272"/>
      <c r="B240" s="272"/>
      <c r="C240" s="272"/>
      <c r="D240" s="272"/>
      <c r="E240" s="272"/>
      <c r="F240" s="272"/>
      <c r="G240" s="272"/>
      <c r="H240" s="272"/>
      <c r="I240" s="272"/>
      <c r="J240" s="272"/>
      <c r="K240" s="272"/>
      <c r="L240" s="272"/>
      <c r="M240" s="272"/>
      <c r="N240" s="272"/>
      <c r="O240" s="272"/>
      <c r="P240" s="272"/>
      <c r="Q240" s="272"/>
      <c r="R240" s="272"/>
      <c r="S240" s="272"/>
      <c r="T240" s="272"/>
      <c r="U240" s="272"/>
      <c r="V240" s="272"/>
      <c r="W240" s="272"/>
      <c r="X240" s="272"/>
      <c r="Y240" s="272"/>
    </row>
    <row r="241" spans="1:25" s="47" customFormat="1" x14ac:dyDescent="0.35">
      <c r="A241" s="272"/>
      <c r="B241" s="272"/>
      <c r="C241" s="272"/>
      <c r="D241" s="272"/>
      <c r="E241" s="272"/>
      <c r="F241" s="272"/>
      <c r="G241" s="272"/>
      <c r="H241" s="272"/>
      <c r="I241" s="272"/>
      <c r="J241" s="272"/>
      <c r="K241" s="272"/>
      <c r="L241" s="272"/>
      <c r="M241" s="272"/>
      <c r="N241" s="272"/>
      <c r="O241" s="272"/>
      <c r="P241" s="272"/>
      <c r="Q241" s="272"/>
      <c r="R241" s="272"/>
      <c r="S241" s="272"/>
      <c r="T241" s="272"/>
      <c r="U241" s="272"/>
      <c r="V241" s="272"/>
      <c r="W241" s="272"/>
      <c r="X241" s="272"/>
      <c r="Y241" s="272"/>
    </row>
    <row r="242" spans="1:25" x14ac:dyDescent="0.35">
      <c r="A242" s="272"/>
      <c r="B242" s="272"/>
      <c r="C242" s="272"/>
      <c r="D242" s="272"/>
      <c r="E242" s="272"/>
      <c r="F242" s="272"/>
      <c r="G242" s="272"/>
      <c r="H242" s="272"/>
      <c r="I242" s="272"/>
      <c r="J242" s="272"/>
      <c r="K242" s="272"/>
      <c r="L242" s="272"/>
      <c r="M242" s="272"/>
      <c r="N242" s="272"/>
      <c r="O242" s="272"/>
      <c r="P242" s="272"/>
      <c r="Q242" s="272"/>
      <c r="R242" s="272"/>
      <c r="S242" s="272"/>
      <c r="T242" s="272"/>
      <c r="U242" s="272"/>
      <c r="V242" s="272"/>
      <c r="W242" s="272"/>
      <c r="X242" s="272"/>
      <c r="Y242" s="272"/>
    </row>
    <row r="243" spans="1:25" x14ac:dyDescent="0.35">
      <c r="A243" s="272"/>
      <c r="B243" s="272"/>
      <c r="C243" s="272"/>
      <c r="D243" s="272"/>
      <c r="E243" s="272"/>
      <c r="F243" s="272"/>
      <c r="G243" s="272"/>
      <c r="H243" s="272"/>
      <c r="I243" s="272"/>
      <c r="J243" s="272"/>
      <c r="K243" s="272"/>
      <c r="L243" s="272"/>
      <c r="M243" s="272"/>
      <c r="N243" s="272"/>
      <c r="O243" s="272"/>
      <c r="P243" s="272"/>
      <c r="Q243" s="272"/>
      <c r="R243" s="272"/>
      <c r="S243" s="272"/>
      <c r="T243" s="272"/>
      <c r="U243" s="272"/>
      <c r="V243" s="272"/>
      <c r="W243" s="272"/>
      <c r="X243" s="272"/>
      <c r="Y243" s="272"/>
    </row>
    <row r="244" spans="1:25" x14ac:dyDescent="0.35">
      <c r="A244" s="272"/>
      <c r="B244" s="272"/>
      <c r="C244" s="272"/>
      <c r="D244" s="272"/>
      <c r="E244" s="272"/>
      <c r="F244" s="272"/>
      <c r="G244" s="272"/>
      <c r="H244" s="272"/>
      <c r="I244" s="272"/>
      <c r="J244" s="272"/>
      <c r="K244" s="272"/>
      <c r="L244" s="272"/>
      <c r="M244" s="272"/>
      <c r="N244" s="272"/>
      <c r="O244" s="272"/>
      <c r="P244" s="272"/>
      <c r="Q244" s="272"/>
      <c r="R244" s="272"/>
      <c r="S244" s="272"/>
      <c r="T244" s="272"/>
      <c r="U244" s="272"/>
      <c r="V244" s="272"/>
      <c r="W244" s="272"/>
      <c r="X244" s="272"/>
      <c r="Y244" s="272"/>
    </row>
    <row r="246" spans="1:25" x14ac:dyDescent="0.35">
      <c r="A246" s="10" t="s">
        <v>144</v>
      </c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25" ht="15" thickBot="1" x14ac:dyDescent="0.4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25" x14ac:dyDescent="0.35">
      <c r="D248" s="283" t="s">
        <v>49</v>
      </c>
      <c r="E248" s="284"/>
      <c r="F248" s="284"/>
      <c r="G248" s="149" t="str">
        <f>CONCATENATE(Arkusz18!A2," - ",Arkusz18!B2," r.")</f>
        <v>01.07.2021 - 31.07.2021 r.</v>
      </c>
      <c r="H248" s="149"/>
      <c r="I248" s="149"/>
      <c r="J248" s="149"/>
      <c r="K248" s="149"/>
      <c r="L248" s="149"/>
      <c r="M248" s="149"/>
      <c r="N248" s="149"/>
      <c r="O248" s="149"/>
      <c r="P248" s="149"/>
      <c r="Q248" s="149"/>
      <c r="R248" s="150"/>
    </row>
    <row r="249" spans="1:25" ht="31.5" customHeight="1" x14ac:dyDescent="0.35">
      <c r="D249" s="285"/>
      <c r="E249" s="286"/>
      <c r="F249" s="286"/>
      <c r="G249" s="155" t="s">
        <v>65</v>
      </c>
      <c r="H249" s="155"/>
      <c r="I249" s="155"/>
      <c r="J249" s="155" t="s">
        <v>90</v>
      </c>
      <c r="K249" s="155"/>
      <c r="L249" s="155"/>
      <c r="M249" s="155" t="s">
        <v>64</v>
      </c>
      <c r="N249" s="155"/>
      <c r="O249" s="155"/>
      <c r="P249" s="155" t="s">
        <v>89</v>
      </c>
      <c r="Q249" s="155"/>
      <c r="R249" s="164"/>
    </row>
    <row r="250" spans="1:25" x14ac:dyDescent="0.35">
      <c r="D250" s="151" t="s">
        <v>88</v>
      </c>
      <c r="E250" s="152"/>
      <c r="F250" s="152"/>
      <c r="G250" s="153">
        <f>Arkusz16!A2</f>
        <v>0</v>
      </c>
      <c r="H250" s="153"/>
      <c r="I250" s="153"/>
      <c r="J250" s="153">
        <f>Arkusz16!A3</f>
        <v>0</v>
      </c>
      <c r="K250" s="153"/>
      <c r="L250" s="153"/>
      <c r="M250" s="153">
        <f>Arkusz16!A4</f>
        <v>0</v>
      </c>
      <c r="N250" s="153"/>
      <c r="O250" s="153"/>
      <c r="P250" s="153">
        <f>Arkusz16!A5</f>
        <v>0</v>
      </c>
      <c r="Q250" s="153"/>
      <c r="R250" s="154"/>
    </row>
    <row r="251" spans="1:25" x14ac:dyDescent="0.35">
      <c r="D251" s="139" t="s">
        <v>51</v>
      </c>
      <c r="E251" s="140"/>
      <c r="F251" s="140"/>
      <c r="G251" s="141">
        <f>Arkusz16!A6</f>
        <v>0</v>
      </c>
      <c r="H251" s="141"/>
      <c r="I251" s="141"/>
      <c r="J251" s="142">
        <f>Arkusz16!A7</f>
        <v>0</v>
      </c>
      <c r="K251" s="143"/>
      <c r="L251" s="144"/>
      <c r="M251" s="142">
        <f>Arkusz16!A8</f>
        <v>0</v>
      </c>
      <c r="N251" s="143"/>
      <c r="O251" s="144"/>
      <c r="P251" s="142">
        <f>Arkusz16!A9</f>
        <v>0</v>
      </c>
      <c r="Q251" s="143"/>
      <c r="R251" s="145"/>
    </row>
    <row r="252" spans="1:25" ht="15" thickBot="1" x14ac:dyDescent="0.4">
      <c r="D252" s="270" t="s">
        <v>52</v>
      </c>
      <c r="E252" s="271"/>
      <c r="F252" s="271"/>
      <c r="G252" s="166">
        <f>Arkusz16!A10</f>
        <v>1</v>
      </c>
      <c r="H252" s="166"/>
      <c r="I252" s="166"/>
      <c r="J252" s="166">
        <f>Arkusz16!A11</f>
        <v>0</v>
      </c>
      <c r="K252" s="166"/>
      <c r="L252" s="166"/>
      <c r="M252" s="166">
        <f>Arkusz16!A12</f>
        <v>0</v>
      </c>
      <c r="N252" s="166"/>
      <c r="O252" s="166"/>
      <c r="P252" s="166">
        <f>Arkusz16!A13</f>
        <v>0</v>
      </c>
      <c r="Q252" s="166"/>
      <c r="R252" s="168"/>
    </row>
    <row r="253" spans="1:25" ht="15" thickBot="1" x14ac:dyDescent="0.4">
      <c r="D253" s="156" t="s">
        <v>50</v>
      </c>
      <c r="E253" s="157"/>
      <c r="F253" s="157"/>
      <c r="G253" s="148">
        <f>SUM(G250:I252)</f>
        <v>1</v>
      </c>
      <c r="H253" s="148"/>
      <c r="I253" s="148"/>
      <c r="J253" s="148">
        <f t="shared" ref="J253" si="5">SUM(J250:L252)</f>
        <v>0</v>
      </c>
      <c r="K253" s="148"/>
      <c r="L253" s="148"/>
      <c r="M253" s="148">
        <f t="shared" ref="M253" si="6">SUM(M250:O252)</f>
        <v>0</v>
      </c>
      <c r="N253" s="148"/>
      <c r="O253" s="148"/>
      <c r="P253" s="148">
        <f t="shared" ref="P253" si="7">SUM(P250:R252)</f>
        <v>0</v>
      </c>
      <c r="Q253" s="148"/>
      <c r="R253" s="165"/>
    </row>
    <row r="254" spans="1:25" ht="15" thickBot="1" x14ac:dyDescent="0.4">
      <c r="A254" s="32"/>
      <c r="B254" s="32"/>
      <c r="C254" s="32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</row>
    <row r="255" spans="1:25" x14ac:dyDescent="0.35">
      <c r="D255" s="283" t="s">
        <v>49</v>
      </c>
      <c r="E255" s="284"/>
      <c r="F255" s="284"/>
      <c r="G255" s="149" t="str">
        <f>CONCATENATE(Arkusz18!C2," - ",Arkusz18!B2," r.")</f>
        <v>01.01.2021 - 31.07.2021 r.</v>
      </c>
      <c r="H255" s="149"/>
      <c r="I255" s="149"/>
      <c r="J255" s="149"/>
      <c r="K255" s="149"/>
      <c r="L255" s="149"/>
      <c r="M255" s="149"/>
      <c r="N255" s="149"/>
      <c r="O255" s="149"/>
      <c r="P255" s="149"/>
      <c r="Q255" s="149"/>
      <c r="R255" s="150"/>
    </row>
    <row r="256" spans="1:25" ht="32.25" customHeight="1" x14ac:dyDescent="0.35">
      <c r="D256" s="285"/>
      <c r="E256" s="286"/>
      <c r="F256" s="286"/>
      <c r="G256" s="155" t="s">
        <v>65</v>
      </c>
      <c r="H256" s="155"/>
      <c r="I256" s="155"/>
      <c r="J256" s="155" t="s">
        <v>90</v>
      </c>
      <c r="K256" s="155"/>
      <c r="L256" s="155"/>
      <c r="M256" s="155" t="s">
        <v>64</v>
      </c>
      <c r="N256" s="155"/>
      <c r="O256" s="155"/>
      <c r="P256" s="155" t="s">
        <v>89</v>
      </c>
      <c r="Q256" s="155"/>
      <c r="R256" s="164"/>
    </row>
    <row r="257" spans="1:25" x14ac:dyDescent="0.35">
      <c r="D257" s="151" t="s">
        <v>88</v>
      </c>
      <c r="E257" s="152"/>
      <c r="F257" s="152"/>
      <c r="G257" s="153">
        <f>Arkusz17!A2</f>
        <v>0</v>
      </c>
      <c r="H257" s="153"/>
      <c r="I257" s="153"/>
      <c r="J257" s="153">
        <f>Arkusz17!A3</f>
        <v>0</v>
      </c>
      <c r="K257" s="153"/>
      <c r="L257" s="153"/>
      <c r="M257" s="153">
        <f>Arkusz17!A4</f>
        <v>0</v>
      </c>
      <c r="N257" s="153"/>
      <c r="O257" s="153"/>
      <c r="P257" s="153">
        <f>Arkusz17!A5</f>
        <v>0</v>
      </c>
      <c r="Q257" s="153"/>
      <c r="R257" s="154"/>
    </row>
    <row r="258" spans="1:25" x14ac:dyDescent="0.35">
      <c r="D258" s="139" t="s">
        <v>51</v>
      </c>
      <c r="E258" s="140"/>
      <c r="F258" s="140"/>
      <c r="G258" s="141">
        <f>Arkusz17!A6</f>
        <v>1</v>
      </c>
      <c r="H258" s="141"/>
      <c r="I258" s="141"/>
      <c r="J258" s="141">
        <f>Arkusz17!A7</f>
        <v>1</v>
      </c>
      <c r="K258" s="141"/>
      <c r="L258" s="141"/>
      <c r="M258" s="141">
        <f>Arkusz17!A8</f>
        <v>0</v>
      </c>
      <c r="N258" s="141"/>
      <c r="O258" s="141"/>
      <c r="P258" s="141">
        <f>Arkusz17!A9</f>
        <v>2</v>
      </c>
      <c r="Q258" s="141"/>
      <c r="R258" s="167"/>
    </row>
    <row r="259" spans="1:25" ht="15" thickBot="1" x14ac:dyDescent="0.4">
      <c r="D259" s="270" t="s">
        <v>52</v>
      </c>
      <c r="E259" s="271"/>
      <c r="F259" s="271"/>
      <c r="G259" s="166">
        <f>Arkusz17!A10</f>
        <v>3</v>
      </c>
      <c r="H259" s="166"/>
      <c r="I259" s="166"/>
      <c r="J259" s="166">
        <f>Arkusz17!A11</f>
        <v>0</v>
      </c>
      <c r="K259" s="166"/>
      <c r="L259" s="166"/>
      <c r="M259" s="166">
        <f>Arkusz17!A12</f>
        <v>0</v>
      </c>
      <c r="N259" s="166"/>
      <c r="O259" s="166"/>
      <c r="P259" s="166">
        <f>Arkusz17!A13</f>
        <v>1</v>
      </c>
      <c r="Q259" s="166"/>
      <c r="R259" s="168"/>
    </row>
    <row r="260" spans="1:25" ht="15" thickBot="1" x14ac:dyDescent="0.4">
      <c r="D260" s="156" t="s">
        <v>50</v>
      </c>
      <c r="E260" s="157"/>
      <c r="F260" s="157"/>
      <c r="G260" s="148">
        <f>SUM(G257:I259)</f>
        <v>4</v>
      </c>
      <c r="H260" s="148"/>
      <c r="I260" s="148"/>
      <c r="J260" s="148">
        <f t="shared" ref="J260" si="8">SUM(J257:L259)</f>
        <v>1</v>
      </c>
      <c r="K260" s="148"/>
      <c r="L260" s="148"/>
      <c r="M260" s="148">
        <f t="shared" ref="M260" si="9">SUM(M257:O259)</f>
        <v>0</v>
      </c>
      <c r="N260" s="148"/>
      <c r="O260" s="148"/>
      <c r="P260" s="148">
        <f t="shared" ref="P260" si="10">SUM(P257:R259)</f>
        <v>3</v>
      </c>
      <c r="Q260" s="148"/>
      <c r="R260" s="165"/>
    </row>
    <row r="263" spans="1:25" x14ac:dyDescent="0.35">
      <c r="A263" s="272" t="s">
        <v>173</v>
      </c>
      <c r="B263" s="272"/>
      <c r="C263" s="272"/>
      <c r="D263" s="272"/>
      <c r="E263" s="272"/>
      <c r="F263" s="272"/>
      <c r="G263" s="272"/>
      <c r="H263" s="272"/>
      <c r="I263" s="272"/>
      <c r="J263" s="272"/>
      <c r="K263" s="272"/>
      <c r="L263" s="272"/>
      <c r="M263" s="272"/>
      <c r="N263" s="272"/>
      <c r="O263" s="272"/>
      <c r="P263" s="272"/>
      <c r="Q263" s="272"/>
      <c r="R263" s="272"/>
      <c r="S263" s="272"/>
      <c r="T263" s="272"/>
      <c r="U263" s="272"/>
      <c r="V263" s="272"/>
      <c r="W263" s="272"/>
      <c r="X263" s="272"/>
      <c r="Y263" s="272"/>
    </row>
    <row r="264" spans="1:25" x14ac:dyDescent="0.35">
      <c r="A264" s="272"/>
      <c r="B264" s="272"/>
      <c r="C264" s="272"/>
      <c r="D264" s="272"/>
      <c r="E264" s="272"/>
      <c r="F264" s="272"/>
      <c r="G264" s="272"/>
      <c r="H264" s="272"/>
      <c r="I264" s="272"/>
      <c r="J264" s="272"/>
      <c r="K264" s="272"/>
      <c r="L264" s="272"/>
      <c r="M264" s="272"/>
      <c r="N264" s="272"/>
      <c r="O264" s="272"/>
      <c r="P264" s="272"/>
      <c r="Q264" s="272"/>
      <c r="R264" s="272"/>
      <c r="S264" s="272"/>
      <c r="T264" s="272"/>
      <c r="U264" s="272"/>
      <c r="V264" s="272"/>
      <c r="W264" s="272"/>
      <c r="X264" s="272"/>
      <c r="Y264" s="272"/>
    </row>
    <row r="266" spans="1:25" ht="18" x14ac:dyDescent="0.35">
      <c r="A266" s="8" t="s">
        <v>67</v>
      </c>
      <c r="F266" s="9"/>
    </row>
    <row r="267" spans="1:25" x14ac:dyDescent="0.35">
      <c r="F267" s="9"/>
    </row>
    <row r="268" spans="1:25" x14ac:dyDescent="0.35">
      <c r="A268" s="241" t="s">
        <v>145</v>
      </c>
      <c r="B268" s="241"/>
      <c r="C268" s="241"/>
      <c r="D268" s="241"/>
      <c r="E268" s="241"/>
      <c r="F268" s="241"/>
      <c r="G268" s="241"/>
      <c r="H268" s="241"/>
      <c r="I268" s="241"/>
      <c r="J268" s="241"/>
      <c r="K268" s="241"/>
      <c r="L268" s="241"/>
      <c r="M268" s="241"/>
      <c r="N268" s="241"/>
      <c r="O268" s="241"/>
      <c r="P268" s="241"/>
      <c r="Q268" s="241"/>
      <c r="R268" s="241"/>
      <c r="S268" s="241"/>
      <c r="T268" s="241"/>
      <c r="U268" s="241"/>
    </row>
    <row r="269" spans="1:25" x14ac:dyDescent="0.3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</row>
    <row r="270" spans="1:25" ht="15" thickBot="1" x14ac:dyDescent="0.4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</row>
    <row r="271" spans="1:25" x14ac:dyDescent="0.35">
      <c r="C271" s="159" t="s">
        <v>0</v>
      </c>
      <c r="D271" s="160"/>
      <c r="E271" s="160"/>
      <c r="F271" s="160"/>
      <c r="G271" s="169" t="str">
        <f>CONCATENATE(Arkusz18!A2," - ",Arkusz18!B2," r.")</f>
        <v>01.07.2021 - 31.07.2021 r.</v>
      </c>
      <c r="H271" s="170"/>
      <c r="I271" s="170"/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  <c r="U271" s="170"/>
      <c r="V271" s="171"/>
    </row>
    <row r="272" spans="1:25" x14ac:dyDescent="0.35">
      <c r="C272" s="161"/>
      <c r="D272" s="162"/>
      <c r="E272" s="162"/>
      <c r="F272" s="162"/>
      <c r="G272" s="113" t="s">
        <v>31</v>
      </c>
      <c r="H272" s="117"/>
      <c r="I272" s="117"/>
      <c r="J272" s="158"/>
      <c r="K272" s="113" t="s">
        <v>32</v>
      </c>
      <c r="L272" s="117"/>
      <c r="M272" s="117"/>
      <c r="N272" s="158"/>
      <c r="O272" s="113" t="s">
        <v>103</v>
      </c>
      <c r="P272" s="117"/>
      <c r="Q272" s="117"/>
      <c r="R272" s="158"/>
      <c r="S272" s="113" t="s">
        <v>55</v>
      </c>
      <c r="T272" s="117"/>
      <c r="U272" s="117"/>
      <c r="V272" s="114"/>
    </row>
    <row r="273" spans="3:22" x14ac:dyDescent="0.35">
      <c r="C273" s="161"/>
      <c r="D273" s="162"/>
      <c r="E273" s="162"/>
      <c r="F273" s="162"/>
      <c r="G273" s="115" t="s">
        <v>30</v>
      </c>
      <c r="H273" s="116"/>
      <c r="I273" s="113" t="s">
        <v>10</v>
      </c>
      <c r="J273" s="158"/>
      <c r="K273" s="115" t="s">
        <v>33</v>
      </c>
      <c r="L273" s="116"/>
      <c r="M273" s="113" t="s">
        <v>10</v>
      </c>
      <c r="N273" s="158"/>
      <c r="O273" s="115" t="s">
        <v>30</v>
      </c>
      <c r="P273" s="116"/>
      <c r="Q273" s="113" t="s">
        <v>10</v>
      </c>
      <c r="R273" s="158"/>
      <c r="S273" s="115" t="s">
        <v>30</v>
      </c>
      <c r="T273" s="116"/>
      <c r="U273" s="113" t="s">
        <v>10</v>
      </c>
      <c r="V273" s="114"/>
    </row>
    <row r="274" spans="3:22" x14ac:dyDescent="0.35">
      <c r="C274" s="146" t="str">
        <f>Arkusz2!B2</f>
        <v>BIAŁORUŚ</v>
      </c>
      <c r="D274" s="147"/>
      <c r="E274" s="147"/>
      <c r="F274" s="147"/>
      <c r="G274" s="89">
        <f>Arkusz2!F2</f>
        <v>138</v>
      </c>
      <c r="H274" s="90"/>
      <c r="I274" s="89">
        <f>Arkusz2!F8</f>
        <v>210</v>
      </c>
      <c r="J274" s="90"/>
      <c r="K274" s="89">
        <f>SUM(Arkusz2!F14,-G274)</f>
        <v>11</v>
      </c>
      <c r="L274" s="90"/>
      <c r="M274" s="89">
        <f>SUM(Arkusz2!F20,-I274)</f>
        <v>24</v>
      </c>
      <c r="N274" s="90"/>
      <c r="O274" s="89">
        <f>Arkusz2!F26</f>
        <v>1</v>
      </c>
      <c r="P274" s="90"/>
      <c r="Q274" s="89">
        <f>Arkusz2!F32</f>
        <v>1</v>
      </c>
      <c r="R274" s="90"/>
      <c r="S274" s="89">
        <f>SUM(Arkusz2!F14,O274)</f>
        <v>150</v>
      </c>
      <c r="T274" s="90"/>
      <c r="U274" s="89">
        <f>SUM(Arkusz2!F20,Q274)</f>
        <v>235</v>
      </c>
      <c r="V274" s="118"/>
    </row>
    <row r="275" spans="3:22" x14ac:dyDescent="0.35">
      <c r="C275" s="77" t="str">
        <f>Arkusz2!B3</f>
        <v>ROSJA</v>
      </c>
      <c r="D275" s="78"/>
      <c r="E275" s="78"/>
      <c r="F275" s="78"/>
      <c r="G275" s="106">
        <f>Arkusz2!F3</f>
        <v>22</v>
      </c>
      <c r="H275" s="107"/>
      <c r="I275" s="106">
        <f>Arkusz2!F9</f>
        <v>46</v>
      </c>
      <c r="J275" s="107"/>
      <c r="K275" s="106">
        <f>SUM(Arkusz2!F15,-G275)</f>
        <v>38</v>
      </c>
      <c r="L275" s="107"/>
      <c r="M275" s="106">
        <f>SUM(Arkusz2!F21,-I275)</f>
        <v>122</v>
      </c>
      <c r="N275" s="107"/>
      <c r="O275" s="106">
        <f>Arkusz2!F27</f>
        <v>0</v>
      </c>
      <c r="P275" s="107"/>
      <c r="Q275" s="106">
        <f>Arkusz2!F33</f>
        <v>0</v>
      </c>
      <c r="R275" s="107"/>
      <c r="S275" s="106">
        <f>SUM(Arkusz2!F15,O275)</f>
        <v>60</v>
      </c>
      <c r="T275" s="107"/>
      <c r="U275" s="106">
        <f>SUM(Arkusz2!F21,Q275)</f>
        <v>168</v>
      </c>
      <c r="V275" s="163"/>
    </row>
    <row r="276" spans="3:22" x14ac:dyDescent="0.35">
      <c r="C276" s="146" t="str">
        <f>Arkusz2!B4</f>
        <v>AFGANISTAN</v>
      </c>
      <c r="D276" s="147"/>
      <c r="E276" s="147"/>
      <c r="F276" s="147"/>
      <c r="G276" s="89">
        <f>Arkusz2!F4</f>
        <v>89</v>
      </c>
      <c r="H276" s="90"/>
      <c r="I276" s="89">
        <f>Arkusz2!F10</f>
        <v>110</v>
      </c>
      <c r="J276" s="90"/>
      <c r="K276" s="89">
        <f>SUM(Arkusz2!F16,-G276)</f>
        <v>21</v>
      </c>
      <c r="L276" s="90"/>
      <c r="M276" s="89">
        <f>SUM(Arkusz2!F22,-I276)</f>
        <v>25</v>
      </c>
      <c r="N276" s="90"/>
      <c r="O276" s="89">
        <f>Arkusz2!F28</f>
        <v>0</v>
      </c>
      <c r="P276" s="90"/>
      <c r="Q276" s="89">
        <f>Arkusz2!F34</f>
        <v>0</v>
      </c>
      <c r="R276" s="90"/>
      <c r="S276" s="89">
        <f>SUM(Arkusz2!F16,O276)</f>
        <v>110</v>
      </c>
      <c r="T276" s="90"/>
      <c r="U276" s="89">
        <f>SUM(Arkusz2!F22,Q276)</f>
        <v>135</v>
      </c>
      <c r="V276" s="118"/>
    </row>
    <row r="277" spans="3:22" x14ac:dyDescent="0.35">
      <c r="C277" s="77" t="str">
        <f>Arkusz2!B5</f>
        <v>UKRAINA</v>
      </c>
      <c r="D277" s="78"/>
      <c r="E277" s="78"/>
      <c r="F277" s="78"/>
      <c r="G277" s="106">
        <f>Arkusz2!F5</f>
        <v>9</v>
      </c>
      <c r="H277" s="107"/>
      <c r="I277" s="106">
        <f>Arkusz2!F11</f>
        <v>12</v>
      </c>
      <c r="J277" s="107"/>
      <c r="K277" s="106">
        <f>SUM(Arkusz2!F17,-G277)</f>
        <v>19</v>
      </c>
      <c r="L277" s="107"/>
      <c r="M277" s="106">
        <f>SUM(Arkusz2!F23,-I277)</f>
        <v>28</v>
      </c>
      <c r="N277" s="107"/>
      <c r="O277" s="106">
        <f>Arkusz2!F29</f>
        <v>1</v>
      </c>
      <c r="P277" s="107"/>
      <c r="Q277" s="106">
        <f>Arkusz2!F35</f>
        <v>1</v>
      </c>
      <c r="R277" s="107"/>
      <c r="S277" s="106">
        <f>SUM(Arkusz2!F17,O277)</f>
        <v>29</v>
      </c>
      <c r="T277" s="107"/>
      <c r="U277" s="106">
        <f>SUM(Arkusz2!F23,Q277)</f>
        <v>41</v>
      </c>
      <c r="V277" s="163"/>
    </row>
    <row r="278" spans="3:22" x14ac:dyDescent="0.35">
      <c r="C278" s="146" t="str">
        <f>Arkusz2!B6</f>
        <v>TADŻYKISTAN</v>
      </c>
      <c r="D278" s="147"/>
      <c r="E278" s="147"/>
      <c r="F278" s="147"/>
      <c r="G278" s="89">
        <f>Arkusz2!F6</f>
        <v>6</v>
      </c>
      <c r="H278" s="90"/>
      <c r="I278" s="89">
        <f>Arkusz2!F12</f>
        <v>13</v>
      </c>
      <c r="J278" s="90"/>
      <c r="K278" s="89">
        <f>SUM(Arkusz2!F18,-G278)</f>
        <v>4</v>
      </c>
      <c r="L278" s="90"/>
      <c r="M278" s="89">
        <f>SUM(Arkusz2!F24,-I278)</f>
        <v>4</v>
      </c>
      <c r="N278" s="90"/>
      <c r="O278" s="89">
        <f>Arkusz2!F30</f>
        <v>0</v>
      </c>
      <c r="P278" s="90"/>
      <c r="Q278" s="89">
        <f>Arkusz2!F36</f>
        <v>0</v>
      </c>
      <c r="R278" s="90"/>
      <c r="S278" s="89">
        <f>SUM(Arkusz2!F18,O278)</f>
        <v>10</v>
      </c>
      <c r="T278" s="90"/>
      <c r="U278" s="89">
        <f>SUM(Arkusz2!F24,Q278)</f>
        <v>17</v>
      </c>
      <c r="V278" s="118"/>
    </row>
    <row r="279" spans="3:22" ht="15" thickBot="1" x14ac:dyDescent="0.4">
      <c r="C279" s="174" t="str">
        <f>Arkusz2!B7</f>
        <v>Pozostałe</v>
      </c>
      <c r="D279" s="175"/>
      <c r="E279" s="175"/>
      <c r="F279" s="175"/>
      <c r="G279" s="201">
        <f>Arkusz2!F7</f>
        <v>39</v>
      </c>
      <c r="H279" s="202"/>
      <c r="I279" s="201">
        <f>Arkusz2!F13</f>
        <v>41</v>
      </c>
      <c r="J279" s="202"/>
      <c r="K279" s="201">
        <f>SUM(Arkusz2!F19,-G279)</f>
        <v>21</v>
      </c>
      <c r="L279" s="202"/>
      <c r="M279" s="201">
        <f>SUM(Arkusz2!F25,-I279)</f>
        <v>29</v>
      </c>
      <c r="N279" s="202"/>
      <c r="O279" s="201">
        <f>Arkusz2!F31</f>
        <v>3</v>
      </c>
      <c r="P279" s="202"/>
      <c r="Q279" s="201">
        <f>Arkusz2!F37</f>
        <v>3</v>
      </c>
      <c r="R279" s="202"/>
      <c r="S279" s="201">
        <f>SUM(Arkusz2!F19,O279)</f>
        <v>63</v>
      </c>
      <c r="T279" s="202"/>
      <c r="U279" s="201">
        <f>SUM(Arkusz2!F25,Q279)</f>
        <v>73</v>
      </c>
      <c r="V279" s="244"/>
    </row>
    <row r="280" spans="3:22" ht="15" thickBot="1" x14ac:dyDescent="0.4">
      <c r="C280" s="172" t="s">
        <v>1</v>
      </c>
      <c r="D280" s="173"/>
      <c r="E280" s="173"/>
      <c r="F280" s="173"/>
      <c r="G280" s="180">
        <f>SUM(G274:G279)</f>
        <v>303</v>
      </c>
      <c r="H280" s="181"/>
      <c r="I280" s="180">
        <f>SUM(I274:I279)</f>
        <v>432</v>
      </c>
      <c r="J280" s="181"/>
      <c r="K280" s="180">
        <f>SUM(K274:K279)</f>
        <v>114</v>
      </c>
      <c r="L280" s="181"/>
      <c r="M280" s="180">
        <f>SUM(M274:M279)</f>
        <v>232</v>
      </c>
      <c r="N280" s="181"/>
      <c r="O280" s="180">
        <f>SUM(O274:O279)</f>
        <v>5</v>
      </c>
      <c r="P280" s="181"/>
      <c r="Q280" s="180">
        <f>SUM(Q274:Q279)</f>
        <v>5</v>
      </c>
      <c r="R280" s="181"/>
      <c r="S280" s="180">
        <f>SUM(S274:S279)</f>
        <v>422</v>
      </c>
      <c r="T280" s="181"/>
      <c r="U280" s="180">
        <f>SUM(U274:U279)</f>
        <v>669</v>
      </c>
      <c r="V280" s="243"/>
    </row>
    <row r="284" spans="3:22" x14ac:dyDescent="0.35">
      <c r="M284" s="11"/>
      <c r="N284" s="11"/>
      <c r="O284" s="11"/>
      <c r="P284" s="11"/>
      <c r="Q284" s="11"/>
      <c r="R284" s="11"/>
      <c r="S284" s="11"/>
    </row>
    <row r="285" spans="3:22" x14ac:dyDescent="0.35">
      <c r="M285" s="11"/>
      <c r="N285" s="11"/>
      <c r="O285" s="11"/>
      <c r="P285" s="11"/>
      <c r="Q285" s="11"/>
      <c r="R285" s="11"/>
      <c r="S285" s="11"/>
    </row>
    <row r="286" spans="3:22" x14ac:dyDescent="0.35">
      <c r="M286" s="11"/>
      <c r="N286" s="11"/>
      <c r="O286" s="11"/>
      <c r="P286" s="11"/>
      <c r="Q286" s="11"/>
      <c r="R286" s="11"/>
      <c r="S286" s="11"/>
    </row>
    <row r="287" spans="3:22" x14ac:dyDescent="0.35">
      <c r="M287" s="11"/>
      <c r="N287" s="11"/>
      <c r="O287" s="11"/>
      <c r="P287" s="11"/>
      <c r="Q287" s="11"/>
      <c r="R287" s="11"/>
      <c r="S287" s="11"/>
    </row>
    <row r="288" spans="3:22" x14ac:dyDescent="0.35">
      <c r="M288" s="11"/>
      <c r="N288" s="11"/>
      <c r="O288" s="11"/>
      <c r="P288" s="11"/>
      <c r="Q288" s="11"/>
      <c r="R288" s="11"/>
      <c r="S288" s="11"/>
    </row>
    <row r="289" spans="1:22" x14ac:dyDescent="0.35">
      <c r="M289" s="11"/>
      <c r="N289" s="11"/>
      <c r="O289" s="11"/>
      <c r="P289" s="11"/>
      <c r="Q289" s="11"/>
      <c r="R289" s="11"/>
      <c r="S289" s="11"/>
    </row>
    <row r="290" spans="1:22" x14ac:dyDescent="0.35">
      <c r="M290" s="11"/>
      <c r="N290" s="11"/>
      <c r="O290" s="11"/>
      <c r="P290" s="11"/>
      <c r="Q290" s="11"/>
      <c r="R290" s="11"/>
      <c r="S290" s="11"/>
    </row>
    <row r="291" spans="1:22" x14ac:dyDescent="0.35">
      <c r="M291" s="11"/>
      <c r="N291" s="11"/>
      <c r="O291" s="11"/>
      <c r="P291" s="11"/>
      <c r="Q291" s="11"/>
      <c r="R291" s="11"/>
      <c r="S291" s="11"/>
    </row>
    <row r="292" spans="1:22" x14ac:dyDescent="0.35">
      <c r="D292" s="203"/>
      <c r="E292" s="203"/>
    </row>
    <row r="296" spans="1:22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302" spans="1:22" ht="15" thickBot="1" x14ac:dyDescent="0.4"/>
    <row r="303" spans="1:22" x14ac:dyDescent="0.35">
      <c r="C303" s="159" t="s">
        <v>0</v>
      </c>
      <c r="D303" s="160"/>
      <c r="E303" s="160"/>
      <c r="F303" s="160"/>
      <c r="G303" s="212" t="str">
        <f>CONCATENATE(Arkusz18!C2," - ",Arkusz18!B2," r.")</f>
        <v>01.01.2021 - 31.07.2021 r.</v>
      </c>
      <c r="H303" s="212"/>
      <c r="I303" s="212"/>
      <c r="J303" s="212"/>
      <c r="K303" s="212"/>
      <c r="L303" s="212"/>
      <c r="M303" s="212"/>
      <c r="N303" s="212"/>
      <c r="O303" s="212"/>
      <c r="P303" s="212"/>
      <c r="Q303" s="212"/>
      <c r="R303" s="212"/>
      <c r="S303" s="212"/>
      <c r="T303" s="212"/>
      <c r="U303" s="212"/>
      <c r="V303" s="213"/>
    </row>
    <row r="304" spans="1:22" x14ac:dyDescent="0.35">
      <c r="C304" s="161"/>
      <c r="D304" s="162"/>
      <c r="E304" s="162"/>
      <c r="F304" s="162"/>
      <c r="G304" s="162" t="s">
        <v>31</v>
      </c>
      <c r="H304" s="162"/>
      <c r="I304" s="162"/>
      <c r="J304" s="162"/>
      <c r="K304" s="162" t="s">
        <v>32</v>
      </c>
      <c r="L304" s="162"/>
      <c r="M304" s="162"/>
      <c r="N304" s="162"/>
      <c r="O304" s="162" t="s">
        <v>135</v>
      </c>
      <c r="P304" s="162"/>
      <c r="Q304" s="162"/>
      <c r="R304" s="162"/>
      <c r="S304" s="162" t="s">
        <v>55</v>
      </c>
      <c r="T304" s="162"/>
      <c r="U304" s="162"/>
      <c r="V304" s="242"/>
    </row>
    <row r="305" spans="1:26" x14ac:dyDescent="0.35">
      <c r="C305" s="161"/>
      <c r="D305" s="162"/>
      <c r="E305" s="162"/>
      <c r="F305" s="162"/>
      <c r="G305" s="228" t="s">
        <v>30</v>
      </c>
      <c r="H305" s="228"/>
      <c r="I305" s="162" t="s">
        <v>10</v>
      </c>
      <c r="J305" s="162"/>
      <c r="K305" s="228" t="s">
        <v>33</v>
      </c>
      <c r="L305" s="228"/>
      <c r="M305" s="162" t="s">
        <v>10</v>
      </c>
      <c r="N305" s="162"/>
      <c r="O305" s="228" t="s">
        <v>30</v>
      </c>
      <c r="P305" s="228"/>
      <c r="Q305" s="162" t="s">
        <v>10</v>
      </c>
      <c r="R305" s="162"/>
      <c r="S305" s="228" t="s">
        <v>30</v>
      </c>
      <c r="T305" s="228"/>
      <c r="U305" s="162" t="s">
        <v>10</v>
      </c>
      <c r="V305" s="242"/>
    </row>
    <row r="306" spans="1:26" x14ac:dyDescent="0.35">
      <c r="C306" s="146" t="str">
        <f>Arkusz3!B2</f>
        <v>BIAŁORUŚ</v>
      </c>
      <c r="D306" s="147"/>
      <c r="E306" s="147"/>
      <c r="F306" s="147"/>
      <c r="G306" s="127">
        <f>Arkusz3!F2</f>
        <v>592</v>
      </c>
      <c r="H306" s="127"/>
      <c r="I306" s="127">
        <f>Arkusz3!F8</f>
        <v>842</v>
      </c>
      <c r="J306" s="127"/>
      <c r="K306" s="127">
        <f>SUM(Arkusz3!F14,-G306)</f>
        <v>24</v>
      </c>
      <c r="L306" s="127"/>
      <c r="M306" s="127">
        <f>SUM(Arkusz3!F20,-I306)</f>
        <v>57</v>
      </c>
      <c r="N306" s="127"/>
      <c r="O306" s="127">
        <f>Arkusz3!F26</f>
        <v>3</v>
      </c>
      <c r="P306" s="127"/>
      <c r="Q306" s="127">
        <f>Arkusz3!F32</f>
        <v>3</v>
      </c>
      <c r="R306" s="127"/>
      <c r="S306" s="127">
        <f>SUM(Arkusz3!F14,O306)</f>
        <v>619</v>
      </c>
      <c r="T306" s="127"/>
      <c r="U306" s="127">
        <f>SUM(Arkusz3!F20,Q306)</f>
        <v>902</v>
      </c>
      <c r="V306" s="240"/>
    </row>
    <row r="307" spans="1:26" x14ac:dyDescent="0.35">
      <c r="C307" s="77" t="str">
        <f>Arkusz3!B3</f>
        <v>ROSJA</v>
      </c>
      <c r="D307" s="78"/>
      <c r="E307" s="78"/>
      <c r="F307" s="78"/>
      <c r="G307" s="239">
        <f>Arkusz3!F3</f>
        <v>83</v>
      </c>
      <c r="H307" s="239"/>
      <c r="I307" s="239">
        <f>Arkusz3!F9</f>
        <v>206</v>
      </c>
      <c r="J307" s="239"/>
      <c r="K307" s="239">
        <f>SUM(Arkusz3!F15,-G307)</f>
        <v>161</v>
      </c>
      <c r="L307" s="239"/>
      <c r="M307" s="239">
        <f>SUM(Arkusz3!F21,-I307)</f>
        <v>422</v>
      </c>
      <c r="N307" s="239"/>
      <c r="O307" s="239">
        <f>Arkusz3!F27</f>
        <v>3</v>
      </c>
      <c r="P307" s="239"/>
      <c r="Q307" s="239">
        <f>Arkusz3!F33</f>
        <v>6</v>
      </c>
      <c r="R307" s="239"/>
      <c r="S307" s="239">
        <f>SUM(Arkusz3!F15,O307)</f>
        <v>247</v>
      </c>
      <c r="T307" s="239"/>
      <c r="U307" s="239">
        <f>SUM(Arkusz3!F21,Q307)</f>
        <v>634</v>
      </c>
      <c r="V307" s="245"/>
    </row>
    <row r="308" spans="1:26" x14ac:dyDescent="0.35">
      <c r="C308" s="146" t="str">
        <f>Arkusz3!B4</f>
        <v>AFGANISTAN</v>
      </c>
      <c r="D308" s="147"/>
      <c r="E308" s="147"/>
      <c r="F308" s="147"/>
      <c r="G308" s="127">
        <f>Arkusz3!F4</f>
        <v>206</v>
      </c>
      <c r="H308" s="127"/>
      <c r="I308" s="127">
        <f>Arkusz3!F10</f>
        <v>233</v>
      </c>
      <c r="J308" s="127"/>
      <c r="K308" s="127">
        <f>SUM(Arkusz3!F16,-G308)</f>
        <v>32</v>
      </c>
      <c r="L308" s="127"/>
      <c r="M308" s="127">
        <f>SUM(Arkusz3!F22,-I308)</f>
        <v>39</v>
      </c>
      <c r="N308" s="127"/>
      <c r="O308" s="127">
        <f>Arkusz3!F28</f>
        <v>3</v>
      </c>
      <c r="P308" s="127"/>
      <c r="Q308" s="127">
        <f>Arkusz3!F34</f>
        <v>3</v>
      </c>
      <c r="R308" s="127"/>
      <c r="S308" s="127">
        <f>SUM(Arkusz3!F16,O308)</f>
        <v>241</v>
      </c>
      <c r="T308" s="127"/>
      <c r="U308" s="127">
        <f>SUM(Arkusz3!F22,Q308)</f>
        <v>275</v>
      </c>
      <c r="V308" s="240"/>
    </row>
    <row r="309" spans="1:26" x14ac:dyDescent="0.35">
      <c r="C309" s="77" t="str">
        <f>Arkusz3!B5</f>
        <v>UKRAINA</v>
      </c>
      <c r="D309" s="78"/>
      <c r="E309" s="78"/>
      <c r="F309" s="78"/>
      <c r="G309" s="239">
        <f>Arkusz3!F5</f>
        <v>41</v>
      </c>
      <c r="H309" s="239"/>
      <c r="I309" s="239">
        <f>Arkusz3!F11</f>
        <v>55</v>
      </c>
      <c r="J309" s="239"/>
      <c r="K309" s="239">
        <f>SUM(Arkusz3!F17,-G309)</f>
        <v>53</v>
      </c>
      <c r="L309" s="239"/>
      <c r="M309" s="239">
        <f>SUM(Arkusz3!F23,-I309)</f>
        <v>91</v>
      </c>
      <c r="N309" s="239"/>
      <c r="O309" s="239">
        <f>Arkusz3!F29</f>
        <v>7</v>
      </c>
      <c r="P309" s="239"/>
      <c r="Q309" s="239">
        <f>Arkusz3!F35</f>
        <v>7</v>
      </c>
      <c r="R309" s="239"/>
      <c r="S309" s="239">
        <f>SUM(Arkusz3!F17,O309)</f>
        <v>101</v>
      </c>
      <c r="T309" s="239"/>
      <c r="U309" s="239">
        <f>SUM(Arkusz3!F23,Q309)</f>
        <v>153</v>
      </c>
      <c r="V309" s="245"/>
    </row>
    <row r="310" spans="1:26" x14ac:dyDescent="0.35">
      <c r="C310" s="146" t="str">
        <f>Arkusz3!B6</f>
        <v>TURCJA</v>
      </c>
      <c r="D310" s="147"/>
      <c r="E310" s="147"/>
      <c r="F310" s="147"/>
      <c r="G310" s="127">
        <f>Arkusz3!F6</f>
        <v>32</v>
      </c>
      <c r="H310" s="127"/>
      <c r="I310" s="127">
        <f>Arkusz3!F12</f>
        <v>49</v>
      </c>
      <c r="J310" s="127"/>
      <c r="K310" s="127">
        <f>SUM(Arkusz3!F18,-G310)</f>
        <v>1</v>
      </c>
      <c r="L310" s="127"/>
      <c r="M310" s="127">
        <f>SUM(Arkusz3!F24,-I310)</f>
        <v>4</v>
      </c>
      <c r="N310" s="127"/>
      <c r="O310" s="127">
        <f>Arkusz3!F30</f>
        <v>0</v>
      </c>
      <c r="P310" s="127"/>
      <c r="Q310" s="127">
        <f>Arkusz3!F36</f>
        <v>0</v>
      </c>
      <c r="R310" s="127"/>
      <c r="S310" s="127">
        <f>SUM(Arkusz3!F18,O310)</f>
        <v>33</v>
      </c>
      <c r="T310" s="127"/>
      <c r="U310" s="127">
        <f>SUM(Arkusz3!F24,Q310)</f>
        <v>53</v>
      </c>
      <c r="V310" s="240"/>
    </row>
    <row r="311" spans="1:26" ht="15" thickBot="1" x14ac:dyDescent="0.4">
      <c r="C311" s="174" t="str">
        <f>Arkusz3!B7</f>
        <v>Pozostałe</v>
      </c>
      <c r="D311" s="175"/>
      <c r="E311" s="175"/>
      <c r="F311" s="175"/>
      <c r="G311" s="238">
        <f>Arkusz3!F7</f>
        <v>174</v>
      </c>
      <c r="H311" s="238"/>
      <c r="I311" s="238">
        <f>Arkusz3!F13</f>
        <v>199</v>
      </c>
      <c r="J311" s="238"/>
      <c r="K311" s="238">
        <f>SUM(Arkusz3!F19,-G311)</f>
        <v>79</v>
      </c>
      <c r="L311" s="238"/>
      <c r="M311" s="238">
        <f>SUM(Arkusz3!F25,-I311)</f>
        <v>125</v>
      </c>
      <c r="N311" s="238"/>
      <c r="O311" s="238">
        <f>Arkusz3!F31</f>
        <v>6</v>
      </c>
      <c r="P311" s="238"/>
      <c r="Q311" s="238">
        <f>Arkusz3!F37</f>
        <v>6</v>
      </c>
      <c r="R311" s="238"/>
      <c r="S311" s="238">
        <f>SUM(Arkusz3!F19,O311)</f>
        <v>259</v>
      </c>
      <c r="T311" s="238"/>
      <c r="U311" s="238">
        <f>SUM(Arkusz3!F25,Q311)</f>
        <v>330</v>
      </c>
      <c r="V311" s="248"/>
    </row>
    <row r="312" spans="1:26" ht="15" thickBot="1" x14ac:dyDescent="0.4">
      <c r="C312" s="204" t="s">
        <v>1</v>
      </c>
      <c r="D312" s="205"/>
      <c r="E312" s="205"/>
      <c r="F312" s="205"/>
      <c r="G312" s="128">
        <f>SUM(G306:G311)</f>
        <v>1128</v>
      </c>
      <c r="H312" s="128"/>
      <c r="I312" s="128">
        <f>SUM(I306:I311)</f>
        <v>1584</v>
      </c>
      <c r="J312" s="128"/>
      <c r="K312" s="128">
        <f>SUM(K306:K311)</f>
        <v>350</v>
      </c>
      <c r="L312" s="128"/>
      <c r="M312" s="128">
        <f>SUM(M306:M311)</f>
        <v>738</v>
      </c>
      <c r="N312" s="128"/>
      <c r="O312" s="128">
        <f>SUM(O306:O311)</f>
        <v>22</v>
      </c>
      <c r="P312" s="128"/>
      <c r="Q312" s="128">
        <f>SUM(Q306:Q311)</f>
        <v>25</v>
      </c>
      <c r="R312" s="128"/>
      <c r="S312" s="128">
        <f>SUM(S306:S311)</f>
        <v>1500</v>
      </c>
      <c r="T312" s="128"/>
      <c r="U312" s="128">
        <f>SUM(U306:U311)</f>
        <v>2347</v>
      </c>
      <c r="V312" s="129"/>
    </row>
    <row r="313" spans="1:26" x14ac:dyDescent="0.35">
      <c r="A313" s="4"/>
      <c r="B313" s="12"/>
      <c r="C313" s="13"/>
      <c r="D313" s="13"/>
      <c r="E313" s="13"/>
      <c r="F313" s="13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2"/>
    </row>
    <row r="314" spans="1:26" x14ac:dyDescent="0.35">
      <c r="A314" s="206" t="s">
        <v>138</v>
      </c>
      <c r="B314" s="206"/>
      <c r="C314" s="206"/>
      <c r="D314" s="206"/>
      <c r="E314" s="206"/>
      <c r="F314" s="206"/>
      <c r="G314" s="206"/>
      <c r="H314" s="206"/>
      <c r="I314" s="206"/>
      <c r="J314" s="206"/>
      <c r="K314" s="206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6"/>
      <c r="W314" s="206"/>
      <c r="X314" s="206"/>
      <c r="Y314" s="206"/>
      <c r="Z314" s="206"/>
    </row>
    <row r="315" spans="1:26" x14ac:dyDescent="0.3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6"/>
      <c r="Z315" s="15"/>
    </row>
    <row r="319" spans="1:26" x14ac:dyDescent="0.35">
      <c r="M319" s="11"/>
      <c r="N319" s="11"/>
      <c r="O319" s="11"/>
      <c r="P319" s="11"/>
      <c r="Q319" s="11"/>
      <c r="R319" s="11"/>
      <c r="S319" s="11"/>
    </row>
    <row r="320" spans="1:26" x14ac:dyDescent="0.35">
      <c r="M320" s="11"/>
      <c r="N320" s="11"/>
      <c r="O320" s="11"/>
      <c r="P320" s="11"/>
      <c r="Q320" s="11"/>
      <c r="R320" s="11"/>
      <c r="S320" s="11"/>
    </row>
    <row r="321" spans="1:26" x14ac:dyDescent="0.35">
      <c r="M321" s="11"/>
      <c r="N321" s="11"/>
      <c r="O321" s="11"/>
      <c r="P321" s="11"/>
      <c r="Q321" s="11"/>
      <c r="R321" s="11"/>
      <c r="S321" s="11"/>
    </row>
    <row r="322" spans="1:26" x14ac:dyDescent="0.35">
      <c r="M322" s="11"/>
      <c r="N322" s="11"/>
      <c r="O322" s="11"/>
      <c r="P322" s="11"/>
      <c r="Q322" s="11"/>
      <c r="R322" s="11"/>
      <c r="S322" s="11"/>
    </row>
    <row r="323" spans="1:26" x14ac:dyDescent="0.35">
      <c r="M323" s="11"/>
      <c r="N323" s="11"/>
      <c r="O323" s="11"/>
      <c r="P323" s="11"/>
      <c r="Q323" s="11"/>
      <c r="R323" s="11"/>
      <c r="S323" s="11"/>
    </row>
    <row r="324" spans="1:26" x14ac:dyDescent="0.35">
      <c r="M324" s="11"/>
      <c r="N324" s="11"/>
      <c r="O324" s="11"/>
      <c r="P324" s="11"/>
      <c r="Q324" s="11"/>
      <c r="R324" s="11"/>
      <c r="S324" s="11"/>
    </row>
    <row r="325" spans="1:26" x14ac:dyDescent="0.35">
      <c r="M325" s="11"/>
      <c r="N325" s="11"/>
      <c r="O325" s="11"/>
      <c r="P325" s="11"/>
      <c r="Q325" s="11"/>
      <c r="R325" s="11"/>
      <c r="S325" s="11"/>
    </row>
    <row r="326" spans="1:26" x14ac:dyDescent="0.35">
      <c r="M326" s="11"/>
      <c r="N326" s="11"/>
      <c r="O326" s="11"/>
      <c r="P326" s="11"/>
      <c r="Q326" s="11"/>
      <c r="R326" s="11"/>
      <c r="S326" s="11"/>
    </row>
    <row r="327" spans="1:26" x14ac:dyDescent="0.35">
      <c r="D327" s="203"/>
      <c r="E327" s="203"/>
    </row>
    <row r="332" spans="1:26" x14ac:dyDescent="0.35">
      <c r="V332" s="17"/>
      <c r="W332" s="17"/>
      <c r="X332" s="17"/>
      <c r="Y332" s="18"/>
      <c r="Z332" s="17"/>
    </row>
    <row r="333" spans="1:26" x14ac:dyDescent="0.35">
      <c r="V333" s="17"/>
      <c r="W333" s="17"/>
      <c r="X333" s="17"/>
      <c r="Y333" s="18"/>
      <c r="Z333" s="17"/>
    </row>
    <row r="334" spans="1:26" x14ac:dyDescent="0.3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7"/>
      <c r="W334" s="17"/>
      <c r="X334" s="17"/>
      <c r="Y334" s="18"/>
      <c r="Z334" s="17"/>
    </row>
    <row r="335" spans="1:26" x14ac:dyDescent="0.3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7"/>
      <c r="W335" s="17"/>
      <c r="X335" s="17"/>
      <c r="Y335" s="18"/>
      <c r="Z335" s="17"/>
    </row>
    <row r="336" spans="1:26" x14ac:dyDescent="0.3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7"/>
      <c r="W336" s="17"/>
      <c r="X336" s="17"/>
      <c r="Y336" s="18"/>
      <c r="Z336" s="17"/>
    </row>
    <row r="337" spans="1:26" x14ac:dyDescent="0.3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7"/>
      <c r="W337" s="17"/>
      <c r="X337" s="17"/>
      <c r="Y337" s="18"/>
      <c r="Z337" s="17"/>
    </row>
    <row r="338" spans="1:26" x14ac:dyDescent="0.3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7"/>
      <c r="W338" s="17"/>
      <c r="X338" s="17"/>
      <c r="Y338" s="18"/>
      <c r="Z338" s="17"/>
    </row>
    <row r="339" spans="1:26" x14ac:dyDescent="0.35">
      <c r="A339" s="132" t="s">
        <v>174</v>
      </c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</row>
    <row r="340" spans="1:26" x14ac:dyDescent="0.35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</row>
    <row r="341" spans="1:26" s="46" customFormat="1" x14ac:dyDescent="0.35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</row>
    <row r="342" spans="1:26" s="46" customFormat="1" x14ac:dyDescent="0.35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</row>
    <row r="343" spans="1:26" s="46" customFormat="1" x14ac:dyDescent="0.35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</row>
    <row r="344" spans="1:26" s="46" customFormat="1" x14ac:dyDescent="0.35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</row>
    <row r="345" spans="1:26" s="46" customFormat="1" x14ac:dyDescent="0.35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</row>
    <row r="346" spans="1:26" s="46" customFormat="1" x14ac:dyDescent="0.35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</row>
    <row r="347" spans="1:26" s="46" customFormat="1" x14ac:dyDescent="0.35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</row>
    <row r="348" spans="1:26" x14ac:dyDescent="0.35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</row>
    <row r="349" spans="1:26" x14ac:dyDescent="0.35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</row>
    <row r="350" spans="1:26" x14ac:dyDescent="0.35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</row>
    <row r="351" spans="1:26" x14ac:dyDescent="0.35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</row>
    <row r="352" spans="1:26" x14ac:dyDescent="0.35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</row>
    <row r="353" spans="1:25" x14ac:dyDescent="0.35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</row>
    <row r="354" spans="1:25" x14ac:dyDescent="0.35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</row>
    <row r="355" spans="1:25" s="46" customFormat="1" x14ac:dyDescent="0.35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</row>
    <row r="356" spans="1:25" s="46" customFormat="1" x14ac:dyDescent="0.35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</row>
    <row r="357" spans="1:25" x14ac:dyDescent="0.35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</row>
    <row r="360" spans="1:25" x14ac:dyDescent="0.35">
      <c r="A360" s="133" t="s">
        <v>146</v>
      </c>
      <c r="B360" s="133"/>
      <c r="C360" s="133"/>
      <c r="D360" s="133"/>
      <c r="E360" s="133"/>
      <c r="F360" s="133"/>
      <c r="G360" s="133"/>
      <c r="H360" s="133"/>
      <c r="I360" s="133"/>
      <c r="J360" s="133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</row>
    <row r="361" spans="1:25" x14ac:dyDescent="0.3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</row>
    <row r="363" spans="1:25" ht="15" thickBot="1" x14ac:dyDescent="0.4"/>
    <row r="364" spans="1:25" x14ac:dyDescent="0.35">
      <c r="A364" s="235" t="str">
        <f>CONCATENATE(Arkusz18!C2," - ",Arkusz18!B2," r.")</f>
        <v>01.01.2021 - 31.07.2021 r.</v>
      </c>
      <c r="B364" s="236"/>
      <c r="C364" s="236"/>
      <c r="D364" s="236"/>
      <c r="E364" s="236"/>
      <c r="F364" s="236"/>
      <c r="G364" s="236"/>
      <c r="H364" s="236"/>
      <c r="I364" s="237"/>
      <c r="M364" s="235" t="str">
        <f>CONCATENATE(Arkusz18!C2," - ",Arkusz18!B2," r.")</f>
        <v>01.01.2021 - 31.07.2021 r.</v>
      </c>
      <c r="N364" s="236"/>
      <c r="O364" s="236"/>
      <c r="P364" s="236"/>
      <c r="Q364" s="236"/>
      <c r="R364" s="236"/>
      <c r="S364" s="236"/>
      <c r="T364" s="236"/>
      <c r="U364" s="237"/>
    </row>
    <row r="365" spans="1:25" ht="52.5" customHeight="1" x14ac:dyDescent="0.35">
      <c r="A365" s="229" t="s">
        <v>56</v>
      </c>
      <c r="B365" s="230"/>
      <c r="C365" s="231"/>
      <c r="D365" s="197" t="s">
        <v>57</v>
      </c>
      <c r="E365" s="198"/>
      <c r="F365" s="197" t="s">
        <v>58</v>
      </c>
      <c r="G365" s="198"/>
      <c r="H365" s="197" t="s">
        <v>54</v>
      </c>
      <c r="I365" s="249"/>
      <c r="M365" s="229" t="s">
        <v>56</v>
      </c>
      <c r="N365" s="230"/>
      <c r="O365" s="231"/>
      <c r="P365" s="197" t="s">
        <v>59</v>
      </c>
      <c r="Q365" s="198"/>
      <c r="R365" s="197" t="s">
        <v>58</v>
      </c>
      <c r="S365" s="198"/>
      <c r="T365" s="197" t="s">
        <v>54</v>
      </c>
      <c r="U365" s="249"/>
    </row>
    <row r="366" spans="1:25" x14ac:dyDescent="0.35">
      <c r="A366" s="232"/>
      <c r="B366" s="233"/>
      <c r="C366" s="234"/>
      <c r="D366" s="199"/>
      <c r="E366" s="200"/>
      <c r="F366" s="199"/>
      <c r="G366" s="200"/>
      <c r="H366" s="199"/>
      <c r="I366" s="250"/>
      <c r="M366" s="232"/>
      <c r="N366" s="233"/>
      <c r="O366" s="234"/>
      <c r="P366" s="199"/>
      <c r="Q366" s="200"/>
      <c r="R366" s="199"/>
      <c r="S366" s="200"/>
      <c r="T366" s="199"/>
      <c r="U366" s="250"/>
    </row>
    <row r="367" spans="1:25" x14ac:dyDescent="0.35">
      <c r="A367" s="120" t="str">
        <f>Arkusz4!B2</f>
        <v>NIEMCY</v>
      </c>
      <c r="B367" s="121"/>
      <c r="C367" s="121"/>
      <c r="D367" s="122">
        <f>Arkusz4!C2</f>
        <v>427</v>
      </c>
      <c r="E367" s="122"/>
      <c r="F367" s="122">
        <f>Arkusz4!D2</f>
        <v>334</v>
      </c>
      <c r="G367" s="122"/>
      <c r="H367" s="122">
        <f>Arkusz4!E2</f>
        <v>58</v>
      </c>
      <c r="I367" s="122"/>
      <c r="M367" s="120" t="str">
        <f>Arkusz5!B2</f>
        <v>RUMUNIA</v>
      </c>
      <c r="N367" s="121"/>
      <c r="O367" s="121"/>
      <c r="P367" s="122">
        <f>Arkusz5!C2</f>
        <v>99</v>
      </c>
      <c r="Q367" s="122"/>
      <c r="R367" s="122">
        <f>Arkusz5!D2</f>
        <v>108</v>
      </c>
      <c r="S367" s="122"/>
      <c r="T367" s="122">
        <f>Arkusz5!E2</f>
        <v>33</v>
      </c>
      <c r="U367" s="207"/>
    </row>
    <row r="368" spans="1:25" x14ac:dyDescent="0.35">
      <c r="A368" s="135" t="str">
        <f>Arkusz4!B3</f>
        <v>FRANCJA</v>
      </c>
      <c r="B368" s="136"/>
      <c r="C368" s="136"/>
      <c r="D368" s="119">
        <f>Arkusz4!C3</f>
        <v>173</v>
      </c>
      <c r="E368" s="119"/>
      <c r="F368" s="119">
        <f>Arkusz4!D3</f>
        <v>84</v>
      </c>
      <c r="G368" s="119"/>
      <c r="H368" s="119">
        <f>Arkusz4!E3</f>
        <v>0</v>
      </c>
      <c r="I368" s="119"/>
      <c r="M368" s="135" t="str">
        <f>Arkusz5!B3</f>
        <v>NIEMCY</v>
      </c>
      <c r="N368" s="136"/>
      <c r="O368" s="136"/>
      <c r="P368" s="119">
        <f>Arkusz5!C3</f>
        <v>30</v>
      </c>
      <c r="Q368" s="119"/>
      <c r="R368" s="119">
        <f>Arkusz5!D3</f>
        <v>26</v>
      </c>
      <c r="S368" s="119"/>
      <c r="T368" s="119">
        <f>Arkusz5!E3</f>
        <v>13</v>
      </c>
      <c r="U368" s="208"/>
    </row>
    <row r="369" spans="1:26" x14ac:dyDescent="0.35">
      <c r="A369" s="120" t="str">
        <f>Arkusz4!B4</f>
        <v>BELGIA</v>
      </c>
      <c r="B369" s="121"/>
      <c r="C369" s="121"/>
      <c r="D369" s="122">
        <f>Arkusz4!C4</f>
        <v>70</v>
      </c>
      <c r="E369" s="122"/>
      <c r="F369" s="122">
        <f>Arkusz4!D4</f>
        <v>39</v>
      </c>
      <c r="G369" s="122"/>
      <c r="H369" s="122">
        <f>Arkusz4!E4</f>
        <v>2</v>
      </c>
      <c r="I369" s="122"/>
      <c r="M369" s="120" t="str">
        <f>Arkusz5!B4</f>
        <v>BUŁGARIA</v>
      </c>
      <c r="N369" s="121"/>
      <c r="O369" s="121"/>
      <c r="P369" s="122">
        <f>Arkusz5!C4</f>
        <v>27</v>
      </c>
      <c r="Q369" s="122"/>
      <c r="R369" s="122">
        <f>Arkusz5!D4</f>
        <v>16</v>
      </c>
      <c r="S369" s="122"/>
      <c r="T369" s="122">
        <f>Arkusz5!E4</f>
        <v>1</v>
      </c>
      <c r="U369" s="207"/>
    </row>
    <row r="370" spans="1:26" x14ac:dyDescent="0.35">
      <c r="A370" s="135" t="str">
        <f>Arkusz4!B5</f>
        <v>SZWECJA</v>
      </c>
      <c r="B370" s="136"/>
      <c r="C370" s="136"/>
      <c r="D370" s="119">
        <f>Arkusz4!C5</f>
        <v>66</v>
      </c>
      <c r="E370" s="119"/>
      <c r="F370" s="119">
        <f>Arkusz4!D5</f>
        <v>60</v>
      </c>
      <c r="G370" s="119"/>
      <c r="H370" s="119">
        <f>Arkusz4!E5</f>
        <v>24</v>
      </c>
      <c r="I370" s="119"/>
      <c r="M370" s="135" t="str">
        <f>Arkusz5!B5</f>
        <v>GRECJA</v>
      </c>
      <c r="N370" s="136"/>
      <c r="O370" s="136"/>
      <c r="P370" s="119">
        <f>Arkusz5!C5</f>
        <v>21</v>
      </c>
      <c r="Q370" s="119"/>
      <c r="R370" s="119">
        <f>Arkusz5!D5</f>
        <v>0</v>
      </c>
      <c r="S370" s="119"/>
      <c r="T370" s="119">
        <f>Arkusz5!E5</f>
        <v>0</v>
      </c>
      <c r="U370" s="208"/>
    </row>
    <row r="371" spans="1:26" x14ac:dyDescent="0.35">
      <c r="A371" s="120" t="str">
        <f>Arkusz4!B6</f>
        <v>NIDERLANDY</v>
      </c>
      <c r="B371" s="121"/>
      <c r="C371" s="121"/>
      <c r="D371" s="122">
        <f>Arkusz4!C6</f>
        <v>37</v>
      </c>
      <c r="E371" s="122"/>
      <c r="F371" s="122">
        <f>Arkusz4!D6</f>
        <v>35</v>
      </c>
      <c r="G371" s="122"/>
      <c r="H371" s="122">
        <f>Arkusz4!E6</f>
        <v>1</v>
      </c>
      <c r="I371" s="122"/>
      <c r="M371" s="120" t="str">
        <f>Arkusz5!B6</f>
        <v>LITWA</v>
      </c>
      <c r="N371" s="121"/>
      <c r="O371" s="121"/>
      <c r="P371" s="122">
        <f>Arkusz5!C6</f>
        <v>12</v>
      </c>
      <c r="Q371" s="122"/>
      <c r="R371" s="122">
        <f>Arkusz5!D6</f>
        <v>12</v>
      </c>
      <c r="S371" s="122"/>
      <c r="T371" s="122">
        <f>Arkusz5!E6</f>
        <v>0</v>
      </c>
      <c r="U371" s="207"/>
    </row>
    <row r="372" spans="1:26" ht="15" thickBot="1" x14ac:dyDescent="0.4">
      <c r="A372" s="214" t="str">
        <f>Arkusz4!B7</f>
        <v>Pozostałe</v>
      </c>
      <c r="B372" s="215"/>
      <c r="C372" s="215"/>
      <c r="D372" s="131">
        <f>Arkusz4!C7</f>
        <v>128</v>
      </c>
      <c r="E372" s="131"/>
      <c r="F372" s="131">
        <f>Arkusz4!D7</f>
        <v>108</v>
      </c>
      <c r="G372" s="131"/>
      <c r="H372" s="131">
        <f>Arkusz4!E7</f>
        <v>35</v>
      </c>
      <c r="I372" s="131"/>
      <c r="M372" s="214" t="str">
        <f>Arkusz5!B7</f>
        <v>Pozostałe</v>
      </c>
      <c r="N372" s="215"/>
      <c r="O372" s="215"/>
      <c r="P372" s="131">
        <f>Arkusz5!C7</f>
        <v>23</v>
      </c>
      <c r="Q372" s="131"/>
      <c r="R372" s="131">
        <f>Arkusz5!D7</f>
        <v>19</v>
      </c>
      <c r="S372" s="131"/>
      <c r="T372" s="131">
        <f>Arkusz5!E7</f>
        <v>6</v>
      </c>
      <c r="U372" s="134"/>
    </row>
    <row r="373" spans="1:26" ht="15" thickBot="1" x14ac:dyDescent="0.4">
      <c r="A373" s="216" t="s">
        <v>69</v>
      </c>
      <c r="B373" s="217"/>
      <c r="C373" s="217"/>
      <c r="D373" s="128">
        <f>SUM(D367:E372)</f>
        <v>901</v>
      </c>
      <c r="E373" s="128"/>
      <c r="F373" s="128">
        <f>SUM(F367:G372)</f>
        <v>660</v>
      </c>
      <c r="G373" s="128"/>
      <c r="H373" s="128">
        <f>SUM(H367:I372)</f>
        <v>120</v>
      </c>
      <c r="I373" s="129"/>
      <c r="M373" s="216" t="s">
        <v>69</v>
      </c>
      <c r="N373" s="217"/>
      <c r="O373" s="217"/>
      <c r="P373" s="128">
        <f>SUM(P367:Q372)</f>
        <v>212</v>
      </c>
      <c r="Q373" s="128"/>
      <c r="R373" s="128">
        <f t="shared" ref="R373" si="11">SUM(R367:S372)</f>
        <v>181</v>
      </c>
      <c r="S373" s="128"/>
      <c r="T373" s="128">
        <f>SUM(T367:U372)</f>
        <v>53</v>
      </c>
      <c r="U373" s="129"/>
    </row>
    <row r="375" spans="1:26" x14ac:dyDescent="0.35">
      <c r="A375" s="132" t="s">
        <v>175</v>
      </c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</row>
    <row r="376" spans="1:26" x14ac:dyDescent="0.35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</row>
    <row r="377" spans="1:26" x14ac:dyDescent="0.35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</row>
    <row r="378" spans="1:26" x14ac:dyDescent="0.35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</row>
    <row r="379" spans="1:26" x14ac:dyDescent="0.35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</row>
    <row r="381" spans="1:26" x14ac:dyDescent="0.35">
      <c r="A381" s="206" t="s">
        <v>68</v>
      </c>
      <c r="B381" s="206"/>
      <c r="C381" s="206"/>
      <c r="D381" s="206"/>
      <c r="E381" s="206"/>
      <c r="F381" s="206"/>
      <c r="G381" s="206"/>
      <c r="H381" s="206"/>
      <c r="I381" s="206"/>
      <c r="J381" s="206"/>
      <c r="K381" s="206"/>
      <c r="L381" s="206"/>
      <c r="M381" s="206"/>
      <c r="N381" s="206"/>
      <c r="O381" s="206"/>
      <c r="P381" s="206"/>
      <c r="Q381" s="206"/>
      <c r="R381" s="206"/>
      <c r="S381" s="206"/>
      <c r="T381" s="206"/>
      <c r="U381" s="206"/>
      <c r="V381" s="206"/>
      <c r="W381" s="206"/>
      <c r="X381" s="206"/>
      <c r="Y381" s="206"/>
      <c r="Z381" s="206"/>
    </row>
    <row r="382" spans="1:26" x14ac:dyDescent="0.3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</row>
    <row r="383" spans="1:26" s="46" customFormat="1" x14ac:dyDescent="0.3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Y383" s="6"/>
    </row>
    <row r="384" spans="1:26" s="46" customFormat="1" x14ac:dyDescent="0.3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Y384" s="6"/>
    </row>
    <row r="385" spans="1:25" s="46" customFormat="1" x14ac:dyDescent="0.3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Y385" s="6"/>
    </row>
    <row r="386" spans="1:25" s="46" customFormat="1" x14ac:dyDescent="0.3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Y386" s="6"/>
    </row>
    <row r="387" spans="1:25" x14ac:dyDescent="0.35">
      <c r="A387" s="133" t="s">
        <v>147</v>
      </c>
      <c r="B387" s="133"/>
      <c r="C387" s="133"/>
      <c r="D387" s="133"/>
      <c r="E387" s="133"/>
      <c r="F387" s="133"/>
      <c r="G387" s="133"/>
      <c r="H387" s="133"/>
      <c r="I387" s="133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</row>
    <row r="388" spans="1:25" x14ac:dyDescent="0.3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5" ht="15" thickBot="1" x14ac:dyDescent="0.4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5" x14ac:dyDescent="0.35">
      <c r="C390" s="125" t="s">
        <v>0</v>
      </c>
      <c r="D390" s="126"/>
      <c r="E390" s="126"/>
      <c r="F390" s="126"/>
      <c r="G390" s="212" t="str">
        <f>CONCATENATE(Arkusz18!A2," - ",Arkusz18!B2," r.")</f>
        <v>01.07.2021 - 31.07.2021 r.</v>
      </c>
      <c r="H390" s="212"/>
      <c r="I390" s="212"/>
      <c r="J390" s="212"/>
      <c r="K390" s="212"/>
      <c r="L390" s="212"/>
      <c r="M390" s="212"/>
      <c r="N390" s="212"/>
      <c r="O390" s="212"/>
      <c r="P390" s="212"/>
      <c r="Q390" s="212"/>
      <c r="R390" s="212"/>
      <c r="S390" s="212"/>
      <c r="T390" s="212"/>
      <c r="U390" s="213"/>
    </row>
    <row r="391" spans="1:25" ht="73.5" customHeight="1" x14ac:dyDescent="0.35">
      <c r="C391" s="195"/>
      <c r="D391" s="196"/>
      <c r="E391" s="196"/>
      <c r="F391" s="196"/>
      <c r="G391" s="93" t="s">
        <v>60</v>
      </c>
      <c r="H391" s="94"/>
      <c r="I391" s="95"/>
      <c r="J391" s="93" t="s">
        <v>61</v>
      </c>
      <c r="K391" s="94"/>
      <c r="L391" s="95"/>
      <c r="M391" s="93" t="s">
        <v>62</v>
      </c>
      <c r="N391" s="94"/>
      <c r="O391" s="95"/>
      <c r="P391" s="93" t="s">
        <v>71</v>
      </c>
      <c r="Q391" s="94"/>
      <c r="R391" s="95"/>
      <c r="S391" s="93" t="s">
        <v>63</v>
      </c>
      <c r="T391" s="94"/>
      <c r="U391" s="211"/>
    </row>
    <row r="392" spans="1:25" x14ac:dyDescent="0.35">
      <c r="C392" s="189" t="str">
        <f>Arkusz6!B2</f>
        <v>BIAŁORUŚ</v>
      </c>
      <c r="D392" s="190"/>
      <c r="E392" s="190"/>
      <c r="F392" s="190"/>
      <c r="G392" s="110">
        <f>Arkusz6!C2</f>
        <v>5</v>
      </c>
      <c r="H392" s="110"/>
      <c r="I392" s="110"/>
      <c r="J392" s="110">
        <f>Arkusz6!D2</f>
        <v>117</v>
      </c>
      <c r="K392" s="110"/>
      <c r="L392" s="110"/>
      <c r="M392" s="110">
        <f>Arkusz6!E2</f>
        <v>0</v>
      </c>
      <c r="N392" s="110"/>
      <c r="O392" s="110"/>
      <c r="P392" s="110">
        <f>Arkusz6!F2</f>
        <v>0</v>
      </c>
      <c r="Q392" s="110"/>
      <c r="R392" s="110"/>
      <c r="S392" s="110">
        <f>Arkusz6!G2</f>
        <v>9</v>
      </c>
      <c r="T392" s="110"/>
      <c r="U392" s="130"/>
    </row>
    <row r="393" spans="1:25" x14ac:dyDescent="0.35">
      <c r="C393" s="137" t="str">
        <f>Arkusz6!B3</f>
        <v>ROSJA</v>
      </c>
      <c r="D393" s="138"/>
      <c r="E393" s="138"/>
      <c r="F393" s="138"/>
      <c r="G393" s="105">
        <f>Arkusz6!C3</f>
        <v>0</v>
      </c>
      <c r="H393" s="105"/>
      <c r="I393" s="105"/>
      <c r="J393" s="105">
        <f>Arkusz6!D3</f>
        <v>8</v>
      </c>
      <c r="K393" s="105"/>
      <c r="L393" s="105"/>
      <c r="M393" s="105">
        <f>Arkusz6!E3</f>
        <v>0</v>
      </c>
      <c r="N393" s="105"/>
      <c r="O393" s="105"/>
      <c r="P393" s="105">
        <f>Arkusz6!F3</f>
        <v>91</v>
      </c>
      <c r="Q393" s="105"/>
      <c r="R393" s="105"/>
      <c r="S393" s="105">
        <f>Arkusz6!G3</f>
        <v>25</v>
      </c>
      <c r="T393" s="105"/>
      <c r="U393" s="108"/>
    </row>
    <row r="394" spans="1:25" x14ac:dyDescent="0.35">
      <c r="C394" s="189" t="str">
        <f>Arkusz6!B4</f>
        <v>AFGANISTAN</v>
      </c>
      <c r="D394" s="190"/>
      <c r="E394" s="190"/>
      <c r="F394" s="190"/>
      <c r="G394" s="110">
        <f>Arkusz6!C4</f>
        <v>0</v>
      </c>
      <c r="H394" s="110"/>
      <c r="I394" s="110"/>
      <c r="J394" s="110">
        <f>Arkusz6!D4</f>
        <v>1</v>
      </c>
      <c r="K394" s="110"/>
      <c r="L394" s="110"/>
      <c r="M394" s="110">
        <f>Arkusz6!E4</f>
        <v>0</v>
      </c>
      <c r="N394" s="110"/>
      <c r="O394" s="110"/>
      <c r="P394" s="110">
        <f>Arkusz6!F4</f>
        <v>0</v>
      </c>
      <c r="Q394" s="110"/>
      <c r="R394" s="110"/>
      <c r="S394" s="110">
        <f>Arkusz6!G4</f>
        <v>21</v>
      </c>
      <c r="T394" s="110"/>
      <c r="U394" s="130"/>
    </row>
    <row r="395" spans="1:25" x14ac:dyDescent="0.35">
      <c r="C395" s="137" t="str">
        <f>Arkusz6!B5</f>
        <v>TADŻYKISTAN</v>
      </c>
      <c r="D395" s="138"/>
      <c r="E395" s="138"/>
      <c r="F395" s="138"/>
      <c r="G395" s="105">
        <f>Arkusz6!C5</f>
        <v>0</v>
      </c>
      <c r="H395" s="105"/>
      <c r="I395" s="105"/>
      <c r="J395" s="105">
        <f>Arkusz6!D5</f>
        <v>11</v>
      </c>
      <c r="K395" s="105"/>
      <c r="L395" s="105"/>
      <c r="M395" s="105">
        <f>Arkusz6!E5</f>
        <v>0</v>
      </c>
      <c r="N395" s="105"/>
      <c r="O395" s="105"/>
      <c r="P395" s="105">
        <f>Arkusz6!F5</f>
        <v>6</v>
      </c>
      <c r="Q395" s="105"/>
      <c r="R395" s="105"/>
      <c r="S395" s="105">
        <f>Arkusz6!G5</f>
        <v>3</v>
      </c>
      <c r="T395" s="105"/>
      <c r="U395" s="108"/>
    </row>
    <row r="396" spans="1:25" x14ac:dyDescent="0.35">
      <c r="C396" s="189" t="str">
        <f>Arkusz6!B6</f>
        <v>UKRAINA</v>
      </c>
      <c r="D396" s="190"/>
      <c r="E396" s="190"/>
      <c r="F396" s="190"/>
      <c r="G396" s="110">
        <f>Arkusz6!C6</f>
        <v>0</v>
      </c>
      <c r="H396" s="110"/>
      <c r="I396" s="110"/>
      <c r="J396" s="110">
        <f>Arkusz6!D6</f>
        <v>1</v>
      </c>
      <c r="K396" s="110"/>
      <c r="L396" s="110"/>
      <c r="M396" s="110">
        <f>Arkusz6!E6</f>
        <v>0</v>
      </c>
      <c r="N396" s="110"/>
      <c r="O396" s="110"/>
      <c r="P396" s="110">
        <f>Arkusz6!F6</f>
        <v>14</v>
      </c>
      <c r="Q396" s="110"/>
      <c r="R396" s="110"/>
      <c r="S396" s="110">
        <f>Arkusz6!G6</f>
        <v>5</v>
      </c>
      <c r="T396" s="110"/>
      <c r="U396" s="130"/>
    </row>
    <row r="397" spans="1:25" ht="15" thickBot="1" x14ac:dyDescent="0.4">
      <c r="C397" s="209" t="str">
        <f>Arkusz6!B7</f>
        <v>Pozostałe</v>
      </c>
      <c r="D397" s="210"/>
      <c r="E397" s="210"/>
      <c r="F397" s="210"/>
      <c r="G397" s="109">
        <f>Arkusz6!C7</f>
        <v>12</v>
      </c>
      <c r="H397" s="109"/>
      <c r="I397" s="109"/>
      <c r="J397" s="109">
        <f>Arkusz6!D7</f>
        <v>7</v>
      </c>
      <c r="K397" s="109"/>
      <c r="L397" s="109"/>
      <c r="M397" s="109">
        <f>Arkusz6!E7</f>
        <v>0</v>
      </c>
      <c r="N397" s="109"/>
      <c r="O397" s="109"/>
      <c r="P397" s="109">
        <f>Arkusz6!F7</f>
        <v>32</v>
      </c>
      <c r="Q397" s="109"/>
      <c r="R397" s="109"/>
      <c r="S397" s="109">
        <f>Arkusz6!G7</f>
        <v>22</v>
      </c>
      <c r="T397" s="109"/>
      <c r="U397" s="194"/>
    </row>
    <row r="398" spans="1:25" ht="15" thickBot="1" x14ac:dyDescent="0.4">
      <c r="C398" s="192" t="s">
        <v>1</v>
      </c>
      <c r="D398" s="193"/>
      <c r="E398" s="193"/>
      <c r="F398" s="193"/>
      <c r="G398" s="91">
        <f>SUM(G392:I397)</f>
        <v>17</v>
      </c>
      <c r="H398" s="91"/>
      <c r="I398" s="91"/>
      <c r="J398" s="91">
        <f t="shared" ref="J398" si="12">SUM(J392:L397)</f>
        <v>145</v>
      </c>
      <c r="K398" s="91"/>
      <c r="L398" s="91"/>
      <c r="M398" s="91">
        <f t="shared" ref="M398" si="13">SUM(M392:O397)</f>
        <v>0</v>
      </c>
      <c r="N398" s="91"/>
      <c r="O398" s="91"/>
      <c r="P398" s="91">
        <f t="shared" ref="P398" si="14">SUM(P392:R397)</f>
        <v>143</v>
      </c>
      <c r="Q398" s="91"/>
      <c r="R398" s="91"/>
      <c r="S398" s="91">
        <f>SUM(S392:U397)</f>
        <v>85</v>
      </c>
      <c r="T398" s="91"/>
      <c r="U398" s="92"/>
    </row>
    <row r="401" spans="1:25" ht="15" thickBot="1" x14ac:dyDescent="0.4"/>
    <row r="402" spans="1:25" x14ac:dyDescent="0.35">
      <c r="C402" s="125" t="s">
        <v>0</v>
      </c>
      <c r="D402" s="126"/>
      <c r="E402" s="126"/>
      <c r="F402" s="126"/>
      <c r="G402" s="212" t="str">
        <f>CONCATENATE(Arkusz18!C2," - ",Arkusz18!B2," r.")</f>
        <v>01.01.2021 - 31.07.2021 r.</v>
      </c>
      <c r="H402" s="212"/>
      <c r="I402" s="212"/>
      <c r="J402" s="212"/>
      <c r="K402" s="212"/>
      <c r="L402" s="212"/>
      <c r="M402" s="212"/>
      <c r="N402" s="212"/>
      <c r="O402" s="212"/>
      <c r="P402" s="212"/>
      <c r="Q402" s="212"/>
      <c r="R402" s="212"/>
      <c r="S402" s="212"/>
      <c r="T402" s="212"/>
      <c r="U402" s="213"/>
    </row>
    <row r="403" spans="1:25" ht="71.25" customHeight="1" x14ac:dyDescent="0.35">
      <c r="C403" s="195"/>
      <c r="D403" s="196"/>
      <c r="E403" s="196"/>
      <c r="F403" s="196"/>
      <c r="G403" s="93" t="s">
        <v>60</v>
      </c>
      <c r="H403" s="94"/>
      <c r="I403" s="95"/>
      <c r="J403" s="93" t="s">
        <v>61</v>
      </c>
      <c r="K403" s="94"/>
      <c r="L403" s="95"/>
      <c r="M403" s="93" t="s">
        <v>62</v>
      </c>
      <c r="N403" s="94"/>
      <c r="O403" s="95"/>
      <c r="P403" s="93" t="s">
        <v>71</v>
      </c>
      <c r="Q403" s="94"/>
      <c r="R403" s="95"/>
      <c r="S403" s="93" t="s">
        <v>63</v>
      </c>
      <c r="T403" s="94"/>
      <c r="U403" s="211"/>
    </row>
    <row r="404" spans="1:25" x14ac:dyDescent="0.35">
      <c r="C404" s="189" t="str">
        <f>Arkusz7!B2</f>
        <v>ROSJA</v>
      </c>
      <c r="D404" s="190"/>
      <c r="E404" s="190"/>
      <c r="F404" s="190"/>
      <c r="G404" s="110">
        <f>Arkusz7!C2</f>
        <v>13</v>
      </c>
      <c r="H404" s="110"/>
      <c r="I404" s="110"/>
      <c r="J404" s="110">
        <f>Arkusz7!D2</f>
        <v>43</v>
      </c>
      <c r="K404" s="110"/>
      <c r="L404" s="110"/>
      <c r="M404" s="110">
        <f>Arkusz7!E2</f>
        <v>0</v>
      </c>
      <c r="N404" s="110"/>
      <c r="O404" s="110"/>
      <c r="P404" s="110">
        <f>Arkusz7!F2</f>
        <v>380</v>
      </c>
      <c r="Q404" s="110"/>
      <c r="R404" s="110"/>
      <c r="S404" s="110">
        <f>Arkusz7!G2</f>
        <v>95</v>
      </c>
      <c r="T404" s="110"/>
      <c r="U404" s="130"/>
    </row>
    <row r="405" spans="1:25" x14ac:dyDescent="0.35">
      <c r="C405" s="137" t="str">
        <f>Arkusz7!B3</f>
        <v>BIAŁORUŚ</v>
      </c>
      <c r="D405" s="138"/>
      <c r="E405" s="138"/>
      <c r="F405" s="138"/>
      <c r="G405" s="105">
        <f>Arkusz7!C3</f>
        <v>31</v>
      </c>
      <c r="H405" s="105"/>
      <c r="I405" s="105"/>
      <c r="J405" s="105">
        <f>Arkusz7!D3</f>
        <v>373</v>
      </c>
      <c r="K405" s="105"/>
      <c r="L405" s="105"/>
      <c r="M405" s="105">
        <f>Arkusz7!E3</f>
        <v>0</v>
      </c>
      <c r="N405" s="105"/>
      <c r="O405" s="105"/>
      <c r="P405" s="105">
        <f>Arkusz7!F3</f>
        <v>0</v>
      </c>
      <c r="Q405" s="105"/>
      <c r="R405" s="105"/>
      <c r="S405" s="105">
        <f>Arkusz7!G3</f>
        <v>34</v>
      </c>
      <c r="T405" s="105"/>
      <c r="U405" s="108"/>
    </row>
    <row r="406" spans="1:25" x14ac:dyDescent="0.35">
      <c r="C406" s="189" t="str">
        <f>Arkusz7!B4</f>
        <v>UKRAINA</v>
      </c>
      <c r="D406" s="190"/>
      <c r="E406" s="190"/>
      <c r="F406" s="190"/>
      <c r="G406" s="110">
        <f>Arkusz7!C4</f>
        <v>0</v>
      </c>
      <c r="H406" s="110"/>
      <c r="I406" s="110"/>
      <c r="J406" s="110">
        <f>Arkusz7!D4</f>
        <v>2</v>
      </c>
      <c r="K406" s="110"/>
      <c r="L406" s="110"/>
      <c r="M406" s="110">
        <f>Arkusz7!E4</f>
        <v>0</v>
      </c>
      <c r="N406" s="110"/>
      <c r="O406" s="110"/>
      <c r="P406" s="110">
        <f>Arkusz7!F4</f>
        <v>155</v>
      </c>
      <c r="Q406" s="110"/>
      <c r="R406" s="110"/>
      <c r="S406" s="110">
        <f>Arkusz7!G4</f>
        <v>20</v>
      </c>
      <c r="T406" s="110"/>
      <c r="U406" s="130"/>
    </row>
    <row r="407" spans="1:25" x14ac:dyDescent="0.35">
      <c r="C407" s="137" t="str">
        <f>Arkusz7!B5</f>
        <v>AFGANISTAN</v>
      </c>
      <c r="D407" s="138"/>
      <c r="E407" s="138"/>
      <c r="F407" s="138"/>
      <c r="G407" s="105">
        <f>Arkusz7!C5</f>
        <v>5</v>
      </c>
      <c r="H407" s="105"/>
      <c r="I407" s="105"/>
      <c r="J407" s="105">
        <f>Arkusz7!D5</f>
        <v>3</v>
      </c>
      <c r="K407" s="105"/>
      <c r="L407" s="105"/>
      <c r="M407" s="105">
        <f>Arkusz7!E5</f>
        <v>0</v>
      </c>
      <c r="N407" s="105"/>
      <c r="O407" s="105"/>
      <c r="P407" s="105">
        <f>Arkusz7!F5</f>
        <v>2</v>
      </c>
      <c r="Q407" s="105"/>
      <c r="R407" s="105"/>
      <c r="S407" s="105">
        <f>Arkusz7!G5</f>
        <v>160</v>
      </c>
      <c r="T407" s="105"/>
      <c r="U407" s="108"/>
    </row>
    <row r="408" spans="1:25" x14ac:dyDescent="0.35">
      <c r="C408" s="189" t="str">
        <f>Arkusz7!B6</f>
        <v>TADŻYKISTAN</v>
      </c>
      <c r="D408" s="190"/>
      <c r="E408" s="190"/>
      <c r="F408" s="190"/>
      <c r="G408" s="110">
        <f>Arkusz7!C6</f>
        <v>0</v>
      </c>
      <c r="H408" s="110"/>
      <c r="I408" s="110"/>
      <c r="J408" s="110">
        <f>Arkusz7!D6</f>
        <v>20</v>
      </c>
      <c r="K408" s="110"/>
      <c r="L408" s="110"/>
      <c r="M408" s="110">
        <f>Arkusz7!E6</f>
        <v>0</v>
      </c>
      <c r="N408" s="110"/>
      <c r="O408" s="110"/>
      <c r="P408" s="110">
        <f>Arkusz7!F6</f>
        <v>25</v>
      </c>
      <c r="Q408" s="110"/>
      <c r="R408" s="110"/>
      <c r="S408" s="110">
        <f>Arkusz7!G6</f>
        <v>10</v>
      </c>
      <c r="T408" s="110"/>
      <c r="U408" s="130"/>
    </row>
    <row r="409" spans="1:25" ht="15" thickBot="1" x14ac:dyDescent="0.4">
      <c r="C409" s="209" t="str">
        <f>Arkusz7!B7</f>
        <v>Pozostałe</v>
      </c>
      <c r="D409" s="210"/>
      <c r="E409" s="210"/>
      <c r="F409" s="210"/>
      <c r="G409" s="109">
        <f>Arkusz7!C7</f>
        <v>45</v>
      </c>
      <c r="H409" s="109"/>
      <c r="I409" s="109"/>
      <c r="J409" s="109">
        <f>Arkusz7!D7</f>
        <v>18</v>
      </c>
      <c r="K409" s="109"/>
      <c r="L409" s="109"/>
      <c r="M409" s="109">
        <f>Arkusz7!E7</f>
        <v>0</v>
      </c>
      <c r="N409" s="109"/>
      <c r="O409" s="109"/>
      <c r="P409" s="109">
        <f>Arkusz7!F7</f>
        <v>197</v>
      </c>
      <c r="Q409" s="109"/>
      <c r="R409" s="109"/>
      <c r="S409" s="109">
        <f>Arkusz7!G7</f>
        <v>137</v>
      </c>
      <c r="T409" s="109"/>
      <c r="U409" s="194"/>
    </row>
    <row r="410" spans="1:25" ht="15" thickBot="1" x14ac:dyDescent="0.4">
      <c r="C410" s="192" t="s">
        <v>1</v>
      </c>
      <c r="D410" s="193"/>
      <c r="E410" s="193"/>
      <c r="F410" s="193"/>
      <c r="G410" s="91">
        <f>SUM(G404:I409)</f>
        <v>94</v>
      </c>
      <c r="H410" s="91"/>
      <c r="I410" s="91"/>
      <c r="J410" s="91">
        <f t="shared" ref="J410" si="15">SUM(J404:L409)</f>
        <v>459</v>
      </c>
      <c r="K410" s="91"/>
      <c r="L410" s="91"/>
      <c r="M410" s="91">
        <f t="shared" ref="M410" si="16">SUM(M404:O409)</f>
        <v>0</v>
      </c>
      <c r="N410" s="91"/>
      <c r="O410" s="91"/>
      <c r="P410" s="91">
        <f t="shared" ref="P410" si="17">SUM(P404:R409)</f>
        <v>759</v>
      </c>
      <c r="Q410" s="91"/>
      <c r="R410" s="91"/>
      <c r="S410" s="91">
        <f>SUM(S404:U409)</f>
        <v>456</v>
      </c>
      <c r="T410" s="91"/>
      <c r="U410" s="92"/>
    </row>
    <row r="412" spans="1:25" s="46" customFormat="1" x14ac:dyDescent="0.35">
      <c r="Y412" s="6"/>
    </row>
    <row r="414" spans="1:25" x14ac:dyDescent="0.35">
      <c r="A414" s="132" t="s">
        <v>176</v>
      </c>
      <c r="B414" s="272"/>
      <c r="C414" s="272"/>
      <c r="D414" s="272"/>
      <c r="E414" s="272"/>
      <c r="F414" s="272"/>
      <c r="G414" s="272"/>
      <c r="H414" s="272"/>
      <c r="I414" s="272"/>
      <c r="J414" s="272"/>
      <c r="K414" s="272"/>
      <c r="L414" s="272"/>
      <c r="M414" s="272"/>
      <c r="N414" s="272"/>
      <c r="O414" s="272"/>
      <c r="P414" s="272"/>
      <c r="Q414" s="272"/>
      <c r="R414" s="272"/>
      <c r="S414" s="272"/>
      <c r="T414" s="272"/>
      <c r="U414" s="272"/>
      <c r="V414" s="272"/>
      <c r="W414" s="272"/>
      <c r="X414" s="272"/>
      <c r="Y414" s="272"/>
    </row>
    <row r="415" spans="1:25" x14ac:dyDescent="0.35">
      <c r="A415" s="272"/>
      <c r="B415" s="272"/>
      <c r="C415" s="272"/>
      <c r="D415" s="272"/>
      <c r="E415" s="272"/>
      <c r="F415" s="272"/>
      <c r="G415" s="272"/>
      <c r="H415" s="272"/>
      <c r="I415" s="272"/>
      <c r="J415" s="272"/>
      <c r="K415" s="272"/>
      <c r="L415" s="272"/>
      <c r="M415" s="272"/>
      <c r="N415" s="272"/>
      <c r="O415" s="272"/>
      <c r="P415" s="272"/>
      <c r="Q415" s="272"/>
      <c r="R415" s="272"/>
      <c r="S415" s="272"/>
      <c r="T415" s="272"/>
      <c r="U415" s="272"/>
      <c r="V415" s="272"/>
      <c r="W415" s="272"/>
      <c r="X415" s="272"/>
      <c r="Y415" s="272"/>
    </row>
    <row r="416" spans="1:25" x14ac:dyDescent="0.35">
      <c r="A416" s="272"/>
      <c r="B416" s="272"/>
      <c r="C416" s="272"/>
      <c r="D416" s="272"/>
      <c r="E416" s="272"/>
      <c r="F416" s="272"/>
      <c r="G416" s="272"/>
      <c r="H416" s="272"/>
      <c r="I416" s="272"/>
      <c r="J416" s="272"/>
      <c r="K416" s="272"/>
      <c r="L416" s="272"/>
      <c r="M416" s="272"/>
      <c r="N416" s="272"/>
      <c r="O416" s="272"/>
      <c r="P416" s="272"/>
      <c r="Q416" s="272"/>
      <c r="R416" s="272"/>
      <c r="S416" s="272"/>
      <c r="T416" s="272"/>
      <c r="U416" s="272"/>
      <c r="V416" s="272"/>
      <c r="W416" s="272"/>
      <c r="X416" s="272"/>
      <c r="Y416" s="272"/>
    </row>
    <row r="417" spans="1:25" x14ac:dyDescent="0.35">
      <c r="A417" s="272"/>
      <c r="B417" s="272"/>
      <c r="C417" s="272"/>
      <c r="D417" s="272"/>
      <c r="E417" s="272"/>
      <c r="F417" s="272"/>
      <c r="G417" s="272"/>
      <c r="H417" s="272"/>
      <c r="I417" s="272"/>
      <c r="J417" s="272"/>
      <c r="K417" s="272"/>
      <c r="L417" s="272"/>
      <c r="M417" s="272"/>
      <c r="N417" s="272"/>
      <c r="O417" s="272"/>
      <c r="P417" s="272"/>
      <c r="Q417" s="272"/>
      <c r="R417" s="272"/>
      <c r="S417" s="272"/>
      <c r="T417" s="272"/>
      <c r="U417" s="272"/>
      <c r="V417" s="272"/>
      <c r="W417" s="272"/>
      <c r="X417" s="272"/>
      <c r="Y417" s="272"/>
    </row>
    <row r="418" spans="1:25" x14ac:dyDescent="0.35">
      <c r="A418" s="272"/>
      <c r="B418" s="272"/>
      <c r="C418" s="272"/>
      <c r="D418" s="272"/>
      <c r="E418" s="272"/>
      <c r="F418" s="272"/>
      <c r="G418" s="272"/>
      <c r="H418" s="272"/>
      <c r="I418" s="272"/>
      <c r="J418" s="272"/>
      <c r="K418" s="272"/>
      <c r="L418" s="272"/>
      <c r="M418" s="272"/>
      <c r="N418" s="272"/>
      <c r="O418" s="272"/>
      <c r="P418" s="272"/>
      <c r="Q418" s="272"/>
      <c r="R418" s="272"/>
      <c r="S418" s="272"/>
      <c r="T418" s="272"/>
      <c r="U418" s="272"/>
      <c r="V418" s="272"/>
      <c r="W418" s="272"/>
      <c r="X418" s="272"/>
      <c r="Y418" s="272"/>
    </row>
    <row r="419" spans="1:25" s="46" customFormat="1" x14ac:dyDescent="0.35">
      <c r="A419" s="272"/>
      <c r="B419" s="272"/>
      <c r="C419" s="272"/>
      <c r="D419" s="272"/>
      <c r="E419" s="272"/>
      <c r="F419" s="272"/>
      <c r="G419" s="272"/>
      <c r="H419" s="272"/>
      <c r="I419" s="272"/>
      <c r="J419" s="272"/>
      <c r="K419" s="272"/>
      <c r="L419" s="272"/>
      <c r="M419" s="272"/>
      <c r="N419" s="272"/>
      <c r="O419" s="272"/>
      <c r="P419" s="272"/>
      <c r="Q419" s="272"/>
      <c r="R419" s="272"/>
      <c r="S419" s="272"/>
      <c r="T419" s="272"/>
      <c r="U419" s="272"/>
      <c r="V419" s="272"/>
      <c r="W419" s="272"/>
      <c r="X419" s="272"/>
      <c r="Y419" s="272"/>
    </row>
    <row r="420" spans="1:25" s="46" customFormat="1" x14ac:dyDescent="0.35">
      <c r="A420" s="272"/>
      <c r="B420" s="272"/>
      <c r="C420" s="272"/>
      <c r="D420" s="272"/>
      <c r="E420" s="272"/>
      <c r="F420" s="272"/>
      <c r="G420" s="272"/>
      <c r="H420" s="272"/>
      <c r="I420" s="272"/>
      <c r="J420" s="272"/>
      <c r="K420" s="272"/>
      <c r="L420" s="272"/>
      <c r="M420" s="272"/>
      <c r="N420" s="272"/>
      <c r="O420" s="272"/>
      <c r="P420" s="272"/>
      <c r="Q420" s="272"/>
      <c r="R420" s="272"/>
      <c r="S420" s="272"/>
      <c r="T420" s="272"/>
      <c r="U420" s="272"/>
      <c r="V420" s="272"/>
      <c r="W420" s="272"/>
      <c r="X420" s="272"/>
      <c r="Y420" s="272"/>
    </row>
    <row r="421" spans="1:25" s="46" customFormat="1" x14ac:dyDescent="0.35">
      <c r="A421" s="272"/>
      <c r="B421" s="272"/>
      <c r="C421" s="272"/>
      <c r="D421" s="272"/>
      <c r="E421" s="272"/>
      <c r="F421" s="272"/>
      <c r="G421" s="272"/>
      <c r="H421" s="272"/>
      <c r="I421" s="272"/>
      <c r="J421" s="272"/>
      <c r="K421" s="272"/>
      <c r="L421" s="272"/>
      <c r="M421" s="272"/>
      <c r="N421" s="272"/>
      <c r="O421" s="272"/>
      <c r="P421" s="272"/>
      <c r="Q421" s="272"/>
      <c r="R421" s="272"/>
      <c r="S421" s="272"/>
      <c r="T421" s="272"/>
      <c r="U421" s="272"/>
      <c r="V421" s="272"/>
      <c r="W421" s="272"/>
      <c r="X421" s="272"/>
      <c r="Y421" s="272"/>
    </row>
    <row r="422" spans="1:25" x14ac:dyDescent="0.35">
      <c r="A422" s="272"/>
      <c r="B422" s="272"/>
      <c r="C422" s="272"/>
      <c r="D422" s="272"/>
      <c r="E422" s="272"/>
      <c r="F422" s="272"/>
      <c r="G422" s="272"/>
      <c r="H422" s="272"/>
      <c r="I422" s="272"/>
      <c r="J422" s="272"/>
      <c r="K422" s="272"/>
      <c r="L422" s="272"/>
      <c r="M422" s="272"/>
      <c r="N422" s="272"/>
      <c r="O422" s="272"/>
      <c r="P422" s="272"/>
      <c r="Q422" s="272"/>
      <c r="R422" s="272"/>
      <c r="S422" s="272"/>
      <c r="T422" s="272"/>
      <c r="U422" s="272"/>
      <c r="V422" s="272"/>
      <c r="W422" s="272"/>
      <c r="X422" s="272"/>
      <c r="Y422" s="272"/>
    </row>
    <row r="423" spans="1:25" x14ac:dyDescent="0.35">
      <c r="A423" s="272"/>
      <c r="B423" s="272"/>
      <c r="C423" s="272"/>
      <c r="D423" s="272"/>
      <c r="E423" s="272"/>
      <c r="F423" s="272"/>
      <c r="G423" s="272"/>
      <c r="H423" s="272"/>
      <c r="I423" s="272"/>
      <c r="J423" s="272"/>
      <c r="K423" s="272"/>
      <c r="L423" s="272"/>
      <c r="M423" s="272"/>
      <c r="N423" s="272"/>
      <c r="O423" s="272"/>
      <c r="P423" s="272"/>
      <c r="Q423" s="272"/>
      <c r="R423" s="272"/>
      <c r="S423" s="272"/>
      <c r="T423" s="272"/>
      <c r="U423" s="272"/>
      <c r="V423" s="272"/>
      <c r="W423" s="272"/>
      <c r="X423" s="272"/>
      <c r="Y423" s="272"/>
    </row>
    <row r="424" spans="1:25" x14ac:dyDescent="0.35">
      <c r="A424" s="272"/>
      <c r="B424" s="272"/>
      <c r="C424" s="272"/>
      <c r="D424" s="272"/>
      <c r="E424" s="272"/>
      <c r="F424" s="272"/>
      <c r="G424" s="272"/>
      <c r="H424" s="272"/>
      <c r="I424" s="272"/>
      <c r="J424" s="272"/>
      <c r="K424" s="272"/>
      <c r="L424" s="272"/>
      <c r="M424" s="272"/>
      <c r="N424" s="272"/>
      <c r="O424" s="272"/>
      <c r="P424" s="272"/>
      <c r="Q424" s="272"/>
      <c r="R424" s="272"/>
      <c r="S424" s="272"/>
      <c r="T424" s="272"/>
      <c r="U424" s="272"/>
      <c r="V424" s="272"/>
      <c r="W424" s="272"/>
      <c r="X424" s="272"/>
      <c r="Y424" s="272"/>
    </row>
    <row r="425" spans="1:25" x14ac:dyDescent="0.35">
      <c r="A425" s="272"/>
      <c r="B425" s="272"/>
      <c r="C425" s="272"/>
      <c r="D425" s="272"/>
      <c r="E425" s="272"/>
      <c r="F425" s="272"/>
      <c r="G425" s="272"/>
      <c r="H425" s="272"/>
      <c r="I425" s="272"/>
      <c r="J425" s="272"/>
      <c r="K425" s="272"/>
      <c r="L425" s="272"/>
      <c r="M425" s="272"/>
      <c r="N425" s="272"/>
      <c r="O425" s="272"/>
      <c r="P425" s="272"/>
      <c r="Q425" s="272"/>
      <c r="R425" s="272"/>
      <c r="S425" s="272"/>
      <c r="T425" s="272"/>
      <c r="U425" s="272"/>
      <c r="V425" s="272"/>
      <c r="W425" s="272"/>
      <c r="X425" s="272"/>
      <c r="Y425" s="272"/>
    </row>
    <row r="426" spans="1:25" x14ac:dyDescent="0.35">
      <c r="A426" s="272"/>
      <c r="B426" s="272"/>
      <c r="C426" s="272"/>
      <c r="D426" s="272"/>
      <c r="E426" s="272"/>
      <c r="F426" s="272"/>
      <c r="G426" s="272"/>
      <c r="H426" s="272"/>
      <c r="I426" s="272"/>
      <c r="J426" s="272"/>
      <c r="K426" s="272"/>
      <c r="L426" s="272"/>
      <c r="M426" s="272"/>
      <c r="N426" s="272"/>
      <c r="O426" s="272"/>
      <c r="P426" s="272"/>
      <c r="Q426" s="272"/>
      <c r="R426" s="272"/>
      <c r="S426" s="272"/>
      <c r="T426" s="272"/>
      <c r="U426" s="272"/>
      <c r="V426" s="272"/>
      <c r="W426" s="272"/>
      <c r="X426" s="272"/>
      <c r="Y426" s="272"/>
    </row>
    <row r="427" spans="1:25" s="46" customFormat="1" x14ac:dyDescent="0.35">
      <c r="A427" s="272"/>
      <c r="B427" s="272"/>
      <c r="C427" s="272"/>
      <c r="D427" s="272"/>
      <c r="E427" s="272"/>
      <c r="F427" s="272"/>
      <c r="G427" s="272"/>
      <c r="H427" s="272"/>
      <c r="I427" s="272"/>
      <c r="J427" s="272"/>
      <c r="K427" s="272"/>
      <c r="L427" s="272"/>
      <c r="M427" s="272"/>
      <c r="N427" s="272"/>
      <c r="O427" s="272"/>
      <c r="P427" s="272"/>
      <c r="Q427" s="272"/>
      <c r="R427" s="272"/>
      <c r="S427" s="272"/>
      <c r="T427" s="272"/>
      <c r="U427" s="272"/>
      <c r="V427" s="272"/>
      <c r="W427" s="272"/>
      <c r="X427" s="272"/>
      <c r="Y427" s="272"/>
    </row>
    <row r="428" spans="1:25" s="46" customFormat="1" x14ac:dyDescent="0.35">
      <c r="A428" s="272"/>
      <c r="B428" s="272"/>
      <c r="C428" s="272"/>
      <c r="D428" s="272"/>
      <c r="E428" s="272"/>
      <c r="F428" s="272"/>
      <c r="G428" s="272"/>
      <c r="H428" s="272"/>
      <c r="I428" s="272"/>
      <c r="J428" s="272"/>
      <c r="K428" s="272"/>
      <c r="L428" s="272"/>
      <c r="M428" s="272"/>
      <c r="N428" s="272"/>
      <c r="O428" s="272"/>
      <c r="P428" s="272"/>
      <c r="Q428" s="272"/>
      <c r="R428" s="272"/>
      <c r="S428" s="272"/>
      <c r="T428" s="272"/>
      <c r="U428" s="272"/>
      <c r="V428" s="272"/>
      <c r="W428" s="272"/>
      <c r="X428" s="272"/>
      <c r="Y428" s="272"/>
    </row>
    <row r="429" spans="1:25" s="46" customFormat="1" x14ac:dyDescent="0.35">
      <c r="A429" s="272"/>
      <c r="B429" s="272"/>
      <c r="C429" s="272"/>
      <c r="D429" s="272"/>
      <c r="E429" s="272"/>
      <c r="F429" s="272"/>
      <c r="G429" s="272"/>
      <c r="H429" s="272"/>
      <c r="I429" s="272"/>
      <c r="J429" s="272"/>
      <c r="K429" s="272"/>
      <c r="L429" s="272"/>
      <c r="M429" s="272"/>
      <c r="N429" s="272"/>
      <c r="O429" s="272"/>
      <c r="P429" s="272"/>
      <c r="Q429" s="272"/>
      <c r="R429" s="272"/>
      <c r="S429" s="272"/>
      <c r="T429" s="272"/>
      <c r="U429" s="272"/>
      <c r="V429" s="272"/>
      <c r="W429" s="272"/>
      <c r="X429" s="272"/>
      <c r="Y429" s="272"/>
    </row>
    <row r="430" spans="1:25" x14ac:dyDescent="0.35">
      <c r="A430" s="272"/>
      <c r="B430" s="272"/>
      <c r="C430" s="272"/>
      <c r="D430" s="272"/>
      <c r="E430" s="272"/>
      <c r="F430" s="272"/>
      <c r="G430" s="272"/>
      <c r="H430" s="272"/>
      <c r="I430" s="272"/>
      <c r="J430" s="272"/>
      <c r="K430" s="272"/>
      <c r="L430" s="272"/>
      <c r="M430" s="272"/>
      <c r="N430" s="272"/>
      <c r="O430" s="272"/>
      <c r="P430" s="272"/>
      <c r="Q430" s="272"/>
      <c r="R430" s="272"/>
      <c r="S430" s="272"/>
      <c r="T430" s="272"/>
      <c r="U430" s="272"/>
      <c r="V430" s="272"/>
      <c r="W430" s="272"/>
      <c r="X430" s="272"/>
      <c r="Y430" s="272"/>
    </row>
    <row r="433" spans="1:25" s="46" customFormat="1" x14ac:dyDescent="0.35">
      <c r="Y433" s="6"/>
    </row>
    <row r="435" spans="1:25" x14ac:dyDescent="0.35">
      <c r="A435" s="133" t="s">
        <v>148</v>
      </c>
      <c r="B435" s="133"/>
      <c r="C435" s="133"/>
      <c r="D435" s="133"/>
      <c r="E435" s="133"/>
      <c r="F435" s="133"/>
      <c r="G435" s="133"/>
      <c r="H435" s="133"/>
      <c r="I435" s="133"/>
      <c r="J435" s="133"/>
      <c r="K435" s="133"/>
      <c r="L435" s="133"/>
      <c r="M435" s="133"/>
      <c r="N435" s="133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</row>
    <row r="436" spans="1:25" x14ac:dyDescent="0.35">
      <c r="A436" s="133"/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  <c r="N436" s="133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</row>
    <row r="437" spans="1:25" x14ac:dyDescent="0.3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</row>
    <row r="438" spans="1:25" ht="15" thickBot="1" x14ac:dyDescent="0.4"/>
    <row r="439" spans="1:25" ht="30" customHeight="1" x14ac:dyDescent="0.35">
      <c r="B439" s="125" t="s">
        <v>9</v>
      </c>
      <c r="C439" s="126"/>
      <c r="D439" s="126"/>
      <c r="E439" s="126"/>
      <c r="F439" s="126"/>
      <c r="G439" s="126"/>
      <c r="H439" s="126"/>
      <c r="I439" s="126"/>
      <c r="J439" s="252" t="str">
        <f>Arkusz8!C6</f>
        <v>27.06.2021 - 03.07.2021</v>
      </c>
      <c r="K439" s="252"/>
      <c r="L439" s="252"/>
      <c r="M439" s="252" t="str">
        <f>Arkusz8!C10</f>
        <v>04.07.2021 - 10.07.2021</v>
      </c>
      <c r="N439" s="252"/>
      <c r="O439" s="252"/>
      <c r="P439" s="252" t="str">
        <f>Arkusz8!C9</f>
        <v>11.07.2021 - 17.07.2021</v>
      </c>
      <c r="Q439" s="252"/>
      <c r="R439" s="252"/>
      <c r="S439" s="252" t="str">
        <f>Arkusz8!C8</f>
        <v>18.07.2021 - 24.07.2021</v>
      </c>
      <c r="T439" s="252"/>
      <c r="U439" s="252"/>
      <c r="V439" s="252" t="str">
        <f>Arkusz8!C7</f>
        <v>25.07.2021 - 31.07.2021</v>
      </c>
      <c r="W439" s="252"/>
      <c r="X439" s="255"/>
    </row>
    <row r="440" spans="1:25" x14ac:dyDescent="0.35">
      <c r="B440" s="123" t="s">
        <v>29</v>
      </c>
      <c r="C440" s="124"/>
      <c r="D440" s="124"/>
      <c r="E440" s="124"/>
      <c r="F440" s="124"/>
      <c r="G440" s="124"/>
      <c r="H440" s="124"/>
      <c r="I440" s="124"/>
      <c r="J440" s="191">
        <f>Arkusz8!A6</f>
        <v>698</v>
      </c>
      <c r="K440" s="191"/>
      <c r="L440" s="191"/>
      <c r="M440" s="191">
        <f>Arkusz8!A5</f>
        <v>690</v>
      </c>
      <c r="N440" s="191"/>
      <c r="O440" s="191"/>
      <c r="P440" s="191">
        <f>Arkusz8!A4</f>
        <v>685</v>
      </c>
      <c r="Q440" s="191"/>
      <c r="R440" s="191"/>
      <c r="S440" s="191">
        <f>Arkusz8!A3</f>
        <v>683</v>
      </c>
      <c r="T440" s="191"/>
      <c r="U440" s="191"/>
      <c r="V440" s="191">
        <f>Arkusz8!A2</f>
        <v>685</v>
      </c>
      <c r="W440" s="191"/>
      <c r="X440" s="254"/>
    </row>
    <row r="441" spans="1:25" x14ac:dyDescent="0.35">
      <c r="B441" s="187" t="s">
        <v>5</v>
      </c>
      <c r="C441" s="188"/>
      <c r="D441" s="188"/>
      <c r="E441" s="188"/>
      <c r="F441" s="188"/>
      <c r="G441" s="188"/>
      <c r="H441" s="188"/>
      <c r="I441" s="188"/>
      <c r="J441" s="110">
        <f>Arkusz8!A11</f>
        <v>3120</v>
      </c>
      <c r="K441" s="110"/>
      <c r="L441" s="110"/>
      <c r="M441" s="110">
        <f>Arkusz8!A10</f>
        <v>3178</v>
      </c>
      <c r="N441" s="110"/>
      <c r="O441" s="110"/>
      <c r="P441" s="110">
        <f>Arkusz8!A9</f>
        <v>3227</v>
      </c>
      <c r="Q441" s="110"/>
      <c r="R441" s="110"/>
      <c r="S441" s="110">
        <f>Arkusz8!A8</f>
        <v>3263</v>
      </c>
      <c r="T441" s="110"/>
      <c r="U441" s="110"/>
      <c r="V441" s="110">
        <f>Arkusz8!A7</f>
        <v>3322</v>
      </c>
      <c r="W441" s="110"/>
      <c r="X441" s="130"/>
    </row>
    <row r="442" spans="1:25" x14ac:dyDescent="0.35">
      <c r="B442" s="123" t="s">
        <v>6</v>
      </c>
      <c r="C442" s="124"/>
      <c r="D442" s="124"/>
      <c r="E442" s="124"/>
      <c r="F442" s="124"/>
      <c r="G442" s="124"/>
      <c r="H442" s="124"/>
      <c r="I442" s="124"/>
      <c r="J442" s="191">
        <f>Arkusz8!A16</f>
        <v>26</v>
      </c>
      <c r="K442" s="191"/>
      <c r="L442" s="191"/>
      <c r="M442" s="191">
        <f>Arkusz8!A15</f>
        <v>52</v>
      </c>
      <c r="N442" s="191"/>
      <c r="O442" s="191"/>
      <c r="P442" s="191">
        <f>Arkusz8!A14</f>
        <v>5</v>
      </c>
      <c r="Q442" s="191"/>
      <c r="R442" s="191"/>
      <c r="S442" s="191">
        <f>Arkusz8!A13</f>
        <v>20</v>
      </c>
      <c r="T442" s="191"/>
      <c r="U442" s="191"/>
      <c r="V442" s="191">
        <f>Arkusz8!A12</f>
        <v>16</v>
      </c>
      <c r="W442" s="191"/>
      <c r="X442" s="254"/>
    </row>
    <row r="443" spans="1:25" x14ac:dyDescent="0.35">
      <c r="B443" s="246" t="s">
        <v>7</v>
      </c>
      <c r="C443" s="247"/>
      <c r="D443" s="247"/>
      <c r="E443" s="247"/>
      <c r="F443" s="247"/>
      <c r="G443" s="247"/>
      <c r="H443" s="247"/>
      <c r="I443" s="247"/>
      <c r="J443" s="110">
        <f>Arkusz8!A21</f>
        <v>32</v>
      </c>
      <c r="K443" s="110"/>
      <c r="L443" s="110"/>
      <c r="M443" s="110">
        <f>Arkusz8!A20</f>
        <v>95</v>
      </c>
      <c r="N443" s="110"/>
      <c r="O443" s="110"/>
      <c r="P443" s="110">
        <f>Arkusz8!A19</f>
        <v>55</v>
      </c>
      <c r="Q443" s="110"/>
      <c r="R443" s="110"/>
      <c r="S443" s="110">
        <f>Arkusz8!A18</f>
        <v>55</v>
      </c>
      <c r="T443" s="110"/>
      <c r="U443" s="110"/>
      <c r="V443" s="110">
        <f>Arkusz8!A17</f>
        <v>77</v>
      </c>
      <c r="W443" s="110"/>
      <c r="X443" s="130"/>
    </row>
    <row r="444" spans="1:25" ht="15" thickBot="1" x14ac:dyDescent="0.4">
      <c r="B444" s="274" t="s">
        <v>92</v>
      </c>
      <c r="C444" s="275"/>
      <c r="D444" s="275"/>
      <c r="E444" s="275"/>
      <c r="F444" s="275"/>
      <c r="G444" s="275"/>
      <c r="H444" s="275"/>
      <c r="I444" s="275"/>
      <c r="J444" s="251">
        <f>Arkusz8!A26</f>
        <v>1</v>
      </c>
      <c r="K444" s="251"/>
      <c r="L444" s="251"/>
      <c r="M444" s="251">
        <f>Arkusz8!A25</f>
        <v>1</v>
      </c>
      <c r="N444" s="251"/>
      <c r="O444" s="251"/>
      <c r="P444" s="251">
        <f>Arkusz8!A24</f>
        <v>1</v>
      </c>
      <c r="Q444" s="251"/>
      <c r="R444" s="251"/>
      <c r="S444" s="251">
        <f>Arkusz8!A23</f>
        <v>1</v>
      </c>
      <c r="T444" s="251"/>
      <c r="U444" s="251"/>
      <c r="V444" s="251">
        <f>Arkusz8!A22</f>
        <v>1</v>
      </c>
      <c r="W444" s="251"/>
      <c r="X444" s="253"/>
    </row>
    <row r="445" spans="1:25" ht="15" thickBot="1" x14ac:dyDescent="0.4">
      <c r="B445" s="257" t="s">
        <v>93</v>
      </c>
      <c r="C445" s="258"/>
      <c r="D445" s="258"/>
      <c r="E445" s="258"/>
      <c r="F445" s="258"/>
      <c r="G445" s="258"/>
      <c r="H445" s="258"/>
      <c r="I445" s="258"/>
      <c r="J445" s="256">
        <f>SUM(J440,J441,J444)</f>
        <v>3819</v>
      </c>
      <c r="K445" s="256"/>
      <c r="L445" s="256"/>
      <c r="M445" s="256">
        <f>SUM(M440,M441,M444)</f>
        <v>3869</v>
      </c>
      <c r="N445" s="256"/>
      <c r="O445" s="256"/>
      <c r="P445" s="256">
        <f>SUM(P440,P441,P444)</f>
        <v>3913</v>
      </c>
      <c r="Q445" s="256"/>
      <c r="R445" s="256"/>
      <c r="S445" s="256">
        <f>SUM(S440,S441,S444)</f>
        <v>3947</v>
      </c>
      <c r="T445" s="256"/>
      <c r="U445" s="256"/>
      <c r="V445" s="256">
        <f>SUM(V440,V441,V444)</f>
        <v>4008</v>
      </c>
      <c r="W445" s="256"/>
      <c r="X445" s="273"/>
    </row>
    <row r="446" spans="1:25" x14ac:dyDescent="0.35">
      <c r="B446" s="22"/>
      <c r="C446" s="22"/>
      <c r="D446" s="22"/>
      <c r="E446" s="22"/>
      <c r="F446" s="22"/>
      <c r="G446" s="22"/>
      <c r="H446" s="22"/>
      <c r="I446" s="22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54"/>
      <c r="W446" s="54"/>
      <c r="X446" s="54"/>
    </row>
    <row r="447" spans="1:25" x14ac:dyDescent="0.35">
      <c r="B447" s="22"/>
      <c r="C447" s="22"/>
      <c r="D447" s="22"/>
      <c r="E447" s="22"/>
      <c r="F447" s="22"/>
      <c r="G447" s="22"/>
      <c r="H447" s="22"/>
      <c r="I447" s="22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</row>
    <row r="448" spans="1:25" x14ac:dyDescent="0.35">
      <c r="B448" s="22"/>
      <c r="C448" s="22"/>
      <c r="D448" s="22"/>
      <c r="E448" s="22"/>
      <c r="F448" s="22"/>
      <c r="G448" s="22"/>
      <c r="H448" s="22"/>
      <c r="I448" s="22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</row>
    <row r="463" spans="1:21" x14ac:dyDescent="0.3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x14ac:dyDescent="0.3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5" x14ac:dyDescent="0.3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5" s="46" customFormat="1" x14ac:dyDescent="0.3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Y466" s="6"/>
    </row>
    <row r="467" spans="1:25" s="46" customFormat="1" x14ac:dyDescent="0.3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Y467" s="6"/>
    </row>
    <row r="468" spans="1:25" x14ac:dyDescent="0.3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</row>
    <row r="469" spans="1:25" x14ac:dyDescent="0.35">
      <c r="A469" s="132" t="s">
        <v>177</v>
      </c>
      <c r="B469" s="272"/>
      <c r="C469" s="272"/>
      <c r="D469" s="272"/>
      <c r="E469" s="272"/>
      <c r="F469" s="272"/>
      <c r="G469" s="272"/>
      <c r="H469" s="272"/>
      <c r="I469" s="272"/>
      <c r="J469" s="272"/>
      <c r="K469" s="272"/>
      <c r="L469" s="272"/>
      <c r="M469" s="272"/>
      <c r="N469" s="272"/>
      <c r="O469" s="272"/>
      <c r="P469" s="272"/>
      <c r="Q469" s="272"/>
      <c r="R469" s="272"/>
      <c r="S469" s="272"/>
      <c r="T469" s="272"/>
      <c r="U469" s="272"/>
      <c r="V469" s="272"/>
      <c r="W469" s="272"/>
      <c r="X469" s="272"/>
      <c r="Y469" s="272"/>
    </row>
    <row r="470" spans="1:25" x14ac:dyDescent="0.35">
      <c r="A470" s="272"/>
      <c r="B470" s="272"/>
      <c r="C470" s="272"/>
      <c r="D470" s="272"/>
      <c r="E470" s="272"/>
      <c r="F470" s="272"/>
      <c r="G470" s="272"/>
      <c r="H470" s="272"/>
      <c r="I470" s="272"/>
      <c r="J470" s="272"/>
      <c r="K470" s="272"/>
      <c r="L470" s="272"/>
      <c r="M470" s="272"/>
      <c r="N470" s="272"/>
      <c r="O470" s="272"/>
      <c r="P470" s="272"/>
      <c r="Q470" s="272"/>
      <c r="R470" s="272"/>
      <c r="S470" s="272"/>
      <c r="T470" s="272"/>
      <c r="U470" s="272"/>
      <c r="V470" s="272"/>
      <c r="W470" s="272"/>
      <c r="X470" s="272"/>
      <c r="Y470" s="272"/>
    </row>
    <row r="471" spans="1:25" x14ac:dyDescent="0.35">
      <c r="A471" s="272"/>
      <c r="B471" s="272"/>
      <c r="C471" s="272"/>
      <c r="D471" s="272"/>
      <c r="E471" s="272"/>
      <c r="F471" s="272"/>
      <c r="G471" s="272"/>
      <c r="H471" s="272"/>
      <c r="I471" s="272"/>
      <c r="J471" s="272"/>
      <c r="K471" s="272"/>
      <c r="L471" s="272"/>
      <c r="M471" s="272"/>
      <c r="N471" s="272"/>
      <c r="O471" s="272"/>
      <c r="P471" s="272"/>
      <c r="Q471" s="272"/>
      <c r="R471" s="272"/>
      <c r="S471" s="272"/>
      <c r="T471" s="272"/>
      <c r="U471" s="272"/>
      <c r="V471" s="272"/>
      <c r="W471" s="272"/>
      <c r="X471" s="272"/>
      <c r="Y471" s="272"/>
    </row>
    <row r="472" spans="1:25" x14ac:dyDescent="0.35">
      <c r="A472" s="272"/>
      <c r="B472" s="272"/>
      <c r="C472" s="272"/>
      <c r="D472" s="272"/>
      <c r="E472" s="272"/>
      <c r="F472" s="272"/>
      <c r="G472" s="272"/>
      <c r="H472" s="272"/>
      <c r="I472" s="272"/>
      <c r="J472" s="272"/>
      <c r="K472" s="272"/>
      <c r="L472" s="272"/>
      <c r="M472" s="272"/>
      <c r="N472" s="272"/>
      <c r="O472" s="272"/>
      <c r="P472" s="272"/>
      <c r="Q472" s="272"/>
      <c r="R472" s="272"/>
      <c r="S472" s="272"/>
      <c r="T472" s="272"/>
      <c r="U472" s="272"/>
      <c r="V472" s="272"/>
      <c r="W472" s="272"/>
      <c r="X472" s="272"/>
      <c r="Y472" s="272"/>
    </row>
    <row r="473" spans="1:25" x14ac:dyDescent="0.35">
      <c r="A473" s="272"/>
      <c r="B473" s="272"/>
      <c r="C473" s="272"/>
      <c r="D473" s="272"/>
      <c r="E473" s="272"/>
      <c r="F473" s="272"/>
      <c r="G473" s="272"/>
      <c r="H473" s="272"/>
      <c r="I473" s="272"/>
      <c r="J473" s="272"/>
      <c r="K473" s="272"/>
      <c r="L473" s="272"/>
      <c r="M473" s="272"/>
      <c r="N473" s="272"/>
      <c r="O473" s="272"/>
      <c r="P473" s="272"/>
      <c r="Q473" s="272"/>
      <c r="R473" s="272"/>
      <c r="S473" s="272"/>
      <c r="T473" s="272"/>
      <c r="U473" s="272"/>
      <c r="V473" s="272"/>
      <c r="W473" s="272"/>
      <c r="X473" s="272"/>
      <c r="Y473" s="272"/>
    </row>
    <row r="474" spans="1:25" x14ac:dyDescent="0.35">
      <c r="A474" s="272"/>
      <c r="B474" s="272"/>
      <c r="C474" s="272"/>
      <c r="D474" s="272"/>
      <c r="E474" s="272"/>
      <c r="F474" s="272"/>
      <c r="G474" s="272"/>
      <c r="H474" s="272"/>
      <c r="I474" s="272"/>
      <c r="J474" s="272"/>
      <c r="K474" s="272"/>
      <c r="L474" s="272"/>
      <c r="M474" s="272"/>
      <c r="N474" s="272"/>
      <c r="O474" s="272"/>
      <c r="P474" s="272"/>
      <c r="Q474" s="272"/>
      <c r="R474" s="272"/>
      <c r="S474" s="272"/>
      <c r="T474" s="272"/>
      <c r="U474" s="272"/>
      <c r="V474" s="272"/>
      <c r="W474" s="272"/>
      <c r="X474" s="272"/>
      <c r="Y474" s="272"/>
    </row>
    <row r="475" spans="1:25" x14ac:dyDescent="0.35">
      <c r="A475" s="272"/>
      <c r="B475" s="272"/>
      <c r="C475" s="272"/>
      <c r="D475" s="272"/>
      <c r="E475" s="272"/>
      <c r="F475" s="272"/>
      <c r="G475" s="272"/>
      <c r="H475" s="272"/>
      <c r="I475" s="272"/>
      <c r="J475" s="272"/>
      <c r="K475" s="272"/>
      <c r="L475" s="272"/>
      <c r="M475" s="272"/>
      <c r="N475" s="272"/>
      <c r="O475" s="272"/>
      <c r="P475" s="272"/>
      <c r="Q475" s="272"/>
      <c r="R475" s="272"/>
      <c r="S475" s="272"/>
      <c r="T475" s="272"/>
      <c r="U475" s="272"/>
      <c r="V475" s="272"/>
      <c r="W475" s="272"/>
      <c r="X475" s="272"/>
      <c r="Y475" s="272"/>
    </row>
    <row r="476" spans="1:25" x14ac:dyDescent="0.35">
      <c r="A476" s="272"/>
      <c r="B476" s="272"/>
      <c r="C476" s="272"/>
      <c r="D476" s="272"/>
      <c r="E476" s="272"/>
      <c r="F476" s="272"/>
      <c r="G476" s="272"/>
      <c r="H476" s="272"/>
      <c r="I476" s="272"/>
      <c r="J476" s="272"/>
      <c r="K476" s="272"/>
      <c r="L476" s="272"/>
      <c r="M476" s="272"/>
      <c r="N476" s="272"/>
      <c r="O476" s="272"/>
      <c r="P476" s="272"/>
      <c r="Q476" s="272"/>
      <c r="R476" s="272"/>
      <c r="S476" s="272"/>
      <c r="T476" s="272"/>
      <c r="U476" s="272"/>
      <c r="V476" s="272"/>
      <c r="W476" s="272"/>
      <c r="X476" s="272"/>
      <c r="Y476" s="272"/>
    </row>
    <row r="477" spans="1:25" x14ac:dyDescent="0.35">
      <c r="A477" s="272"/>
      <c r="B477" s="272"/>
      <c r="C477" s="272"/>
      <c r="D477" s="272"/>
      <c r="E477" s="272"/>
      <c r="F477" s="272"/>
      <c r="G477" s="272"/>
      <c r="H477" s="272"/>
      <c r="I477" s="272"/>
      <c r="J477" s="272"/>
      <c r="K477" s="272"/>
      <c r="L477" s="272"/>
      <c r="M477" s="272"/>
      <c r="N477" s="272"/>
      <c r="O477" s="272"/>
      <c r="P477" s="272"/>
      <c r="Q477" s="272"/>
      <c r="R477" s="272"/>
      <c r="S477" s="272"/>
      <c r="T477" s="272"/>
      <c r="U477" s="272"/>
      <c r="V477" s="272"/>
      <c r="W477" s="272"/>
      <c r="X477" s="272"/>
      <c r="Y477" s="272"/>
    </row>
    <row r="478" spans="1:25" x14ac:dyDescent="0.35">
      <c r="A478" s="272"/>
      <c r="B478" s="272"/>
      <c r="C478" s="272"/>
      <c r="D478" s="272"/>
      <c r="E478" s="272"/>
      <c r="F478" s="272"/>
      <c r="G478" s="272"/>
      <c r="H478" s="272"/>
      <c r="I478" s="272"/>
      <c r="J478" s="272"/>
      <c r="K478" s="272"/>
      <c r="L478" s="272"/>
      <c r="M478" s="272"/>
      <c r="N478" s="272"/>
      <c r="O478" s="272"/>
      <c r="P478" s="272"/>
      <c r="Q478" s="272"/>
      <c r="R478" s="272"/>
      <c r="S478" s="272"/>
      <c r="T478" s="272"/>
      <c r="U478" s="272"/>
      <c r="V478" s="272"/>
      <c r="W478" s="272"/>
      <c r="X478" s="272"/>
      <c r="Y478" s="272"/>
    </row>
    <row r="479" spans="1:25" s="46" customFormat="1" x14ac:dyDescent="0.35">
      <c r="A479" s="272"/>
      <c r="B479" s="272"/>
      <c r="C479" s="272"/>
      <c r="D479" s="272"/>
      <c r="E479" s="272"/>
      <c r="F479" s="272"/>
      <c r="G479" s="272"/>
      <c r="H479" s="272"/>
      <c r="I479" s="272"/>
      <c r="J479" s="272"/>
      <c r="K479" s="272"/>
      <c r="L479" s="272"/>
      <c r="M479" s="272"/>
      <c r="N479" s="272"/>
      <c r="O479" s="272"/>
      <c r="P479" s="272"/>
      <c r="Q479" s="272"/>
      <c r="R479" s="272"/>
      <c r="S479" s="272"/>
      <c r="T479" s="272"/>
      <c r="U479" s="272"/>
      <c r="V479" s="272"/>
      <c r="W479" s="272"/>
      <c r="X479" s="272"/>
      <c r="Y479" s="272"/>
    </row>
    <row r="480" spans="1:25" x14ac:dyDescent="0.35">
      <c r="A480" s="272"/>
      <c r="B480" s="272"/>
      <c r="C480" s="272"/>
      <c r="D480" s="272"/>
      <c r="E480" s="272"/>
      <c r="F480" s="272"/>
      <c r="G480" s="272"/>
      <c r="H480" s="272"/>
      <c r="I480" s="272"/>
      <c r="J480" s="272"/>
      <c r="K480" s="272"/>
      <c r="L480" s="272"/>
      <c r="M480" s="272"/>
      <c r="N480" s="272"/>
      <c r="O480" s="272"/>
      <c r="P480" s="272"/>
      <c r="Q480" s="272"/>
      <c r="R480" s="272"/>
      <c r="S480" s="272"/>
      <c r="T480" s="272"/>
      <c r="U480" s="272"/>
      <c r="V480" s="272"/>
      <c r="W480" s="272"/>
      <c r="X480" s="272"/>
      <c r="Y480" s="272"/>
    </row>
    <row r="483" spans="1:25" x14ac:dyDescent="0.35">
      <c r="A483" s="33" t="s">
        <v>48</v>
      </c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R483" s="34"/>
      <c r="S483" s="34"/>
      <c r="T483" s="34"/>
    </row>
    <row r="484" spans="1:25" x14ac:dyDescent="0.35">
      <c r="P484" s="35"/>
      <c r="Q484" s="35"/>
      <c r="R484" s="34"/>
      <c r="S484" s="34"/>
      <c r="T484" s="34"/>
      <c r="U484" s="35"/>
    </row>
    <row r="485" spans="1:25" x14ac:dyDescent="0.35"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5" x14ac:dyDescent="0.35">
      <c r="A486" s="132" t="s">
        <v>178</v>
      </c>
      <c r="B486" s="272"/>
      <c r="C486" s="272"/>
      <c r="D486" s="272"/>
      <c r="E486" s="272"/>
      <c r="F486" s="272"/>
      <c r="G486" s="272"/>
      <c r="H486" s="272"/>
      <c r="I486" s="272"/>
      <c r="J486" s="272"/>
      <c r="K486" s="272"/>
      <c r="L486" s="272"/>
      <c r="M486" s="272"/>
      <c r="N486" s="272"/>
      <c r="O486" s="272"/>
      <c r="P486" s="272"/>
      <c r="Q486" s="272"/>
      <c r="R486" s="272"/>
      <c r="S486" s="272"/>
      <c r="T486" s="272"/>
      <c r="U486" s="272"/>
      <c r="V486" s="272"/>
      <c r="W486" s="272"/>
      <c r="X486" s="272"/>
      <c r="Y486" s="272"/>
    </row>
    <row r="487" spans="1:25" x14ac:dyDescent="0.35">
      <c r="A487" s="272"/>
      <c r="B487" s="272"/>
      <c r="C487" s="272"/>
      <c r="D487" s="272"/>
      <c r="E487" s="272"/>
      <c r="F487" s="272"/>
      <c r="G487" s="272"/>
      <c r="H487" s="272"/>
      <c r="I487" s="272"/>
      <c r="J487" s="272"/>
      <c r="K487" s="272"/>
      <c r="L487" s="272"/>
      <c r="M487" s="272"/>
      <c r="N487" s="272"/>
      <c r="O487" s="272"/>
      <c r="P487" s="272"/>
      <c r="Q487" s="272"/>
      <c r="R487" s="272"/>
      <c r="S487" s="272"/>
      <c r="T487" s="272"/>
      <c r="U487" s="272"/>
      <c r="V487" s="272"/>
      <c r="W487" s="272"/>
      <c r="X487" s="272"/>
      <c r="Y487" s="272"/>
    </row>
    <row r="488" spans="1:25" x14ac:dyDescent="0.35">
      <c r="A488" s="272"/>
      <c r="B488" s="272"/>
      <c r="C488" s="272"/>
      <c r="D488" s="272"/>
      <c r="E488" s="272"/>
      <c r="F488" s="272"/>
      <c r="G488" s="272"/>
      <c r="H488" s="272"/>
      <c r="I488" s="272"/>
      <c r="J488" s="272"/>
      <c r="K488" s="272"/>
      <c r="L488" s="272"/>
      <c r="M488" s="272"/>
      <c r="N488" s="272"/>
      <c r="O488" s="272"/>
      <c r="P488" s="272"/>
      <c r="Q488" s="272"/>
      <c r="R488" s="272"/>
      <c r="S488" s="272"/>
      <c r="T488" s="272"/>
      <c r="U488" s="272"/>
      <c r="V488" s="272"/>
      <c r="W488" s="272"/>
      <c r="X488" s="272"/>
      <c r="Y488" s="272"/>
    </row>
    <row r="489" spans="1:25" x14ac:dyDescent="0.35">
      <c r="A489" s="272"/>
      <c r="B489" s="272"/>
      <c r="C489" s="272"/>
      <c r="D489" s="272"/>
      <c r="E489" s="272"/>
      <c r="F489" s="272"/>
      <c r="G489" s="272"/>
      <c r="H489" s="272"/>
      <c r="I489" s="272"/>
      <c r="J489" s="272"/>
      <c r="K489" s="272"/>
      <c r="L489" s="272"/>
      <c r="M489" s="272"/>
      <c r="N489" s="272"/>
      <c r="O489" s="272"/>
      <c r="P489" s="272"/>
      <c r="Q489" s="272"/>
      <c r="R489" s="272"/>
      <c r="S489" s="272"/>
      <c r="T489" s="272"/>
      <c r="U489" s="272"/>
      <c r="V489" s="272"/>
      <c r="W489" s="272"/>
      <c r="X489" s="272"/>
      <c r="Y489" s="272"/>
    </row>
    <row r="490" spans="1:25" x14ac:dyDescent="0.35">
      <c r="A490" s="272"/>
      <c r="B490" s="272"/>
      <c r="C490" s="272"/>
      <c r="D490" s="272"/>
      <c r="E490" s="272"/>
      <c r="F490" s="272"/>
      <c r="G490" s="272"/>
      <c r="H490" s="272"/>
      <c r="I490" s="272"/>
      <c r="J490" s="272"/>
      <c r="K490" s="272"/>
      <c r="L490" s="272"/>
      <c r="M490" s="272"/>
      <c r="N490" s="272"/>
      <c r="O490" s="272"/>
      <c r="P490" s="272"/>
      <c r="Q490" s="272"/>
      <c r="R490" s="272"/>
      <c r="S490" s="272"/>
      <c r="T490" s="272"/>
      <c r="U490" s="272"/>
      <c r="V490" s="272"/>
      <c r="W490" s="272"/>
      <c r="X490" s="272"/>
      <c r="Y490" s="272"/>
    </row>
    <row r="491" spans="1:25" x14ac:dyDescent="0.35">
      <c r="A491" s="272"/>
      <c r="B491" s="272"/>
      <c r="C491" s="272"/>
      <c r="D491" s="272"/>
      <c r="E491" s="272"/>
      <c r="F491" s="272"/>
      <c r="G491" s="272"/>
      <c r="H491" s="272"/>
      <c r="I491" s="272"/>
      <c r="J491" s="272"/>
      <c r="K491" s="272"/>
      <c r="L491" s="272"/>
      <c r="M491" s="272"/>
      <c r="N491" s="272"/>
      <c r="O491" s="272"/>
      <c r="P491" s="272"/>
      <c r="Q491" s="272"/>
      <c r="R491" s="272"/>
      <c r="S491" s="272"/>
      <c r="T491" s="272"/>
      <c r="U491" s="272"/>
      <c r="V491" s="272"/>
      <c r="W491" s="272"/>
      <c r="X491" s="272"/>
      <c r="Y491" s="272"/>
    </row>
    <row r="492" spans="1:25" x14ac:dyDescent="0.35">
      <c r="A492" s="272"/>
      <c r="B492" s="272"/>
      <c r="C492" s="272"/>
      <c r="D492" s="272"/>
      <c r="E492" s="272"/>
      <c r="F492" s="272"/>
      <c r="G492" s="272"/>
      <c r="H492" s="272"/>
      <c r="I492" s="272"/>
      <c r="J492" s="272"/>
      <c r="K492" s="272"/>
      <c r="L492" s="272"/>
      <c r="M492" s="272"/>
      <c r="N492" s="272"/>
      <c r="O492" s="272"/>
      <c r="P492" s="272"/>
      <c r="Q492" s="272"/>
      <c r="R492" s="272"/>
      <c r="S492" s="272"/>
      <c r="T492" s="272"/>
      <c r="U492" s="272"/>
      <c r="V492" s="272"/>
      <c r="W492" s="272"/>
      <c r="X492" s="272"/>
      <c r="Y492" s="272"/>
    </row>
    <row r="493" spans="1:25" x14ac:dyDescent="0.35">
      <c r="A493" s="272"/>
      <c r="B493" s="272"/>
      <c r="C493" s="272"/>
      <c r="D493" s="272"/>
      <c r="E493" s="272"/>
      <c r="F493" s="272"/>
      <c r="G493" s="272"/>
      <c r="H493" s="272"/>
      <c r="I493" s="272"/>
      <c r="J493" s="272"/>
      <c r="K493" s="272"/>
      <c r="L493" s="272"/>
      <c r="M493" s="272"/>
      <c r="N493" s="272"/>
      <c r="O493" s="272"/>
      <c r="P493" s="272"/>
      <c r="Q493" s="272"/>
      <c r="R493" s="272"/>
      <c r="S493" s="272"/>
      <c r="T493" s="272"/>
      <c r="U493" s="272"/>
      <c r="V493" s="272"/>
      <c r="W493" s="272"/>
      <c r="X493" s="272"/>
      <c r="Y493" s="272"/>
    </row>
    <row r="494" spans="1:25" x14ac:dyDescent="0.35">
      <c r="A494" s="272"/>
      <c r="B494" s="272"/>
      <c r="C494" s="272"/>
      <c r="D494" s="272"/>
      <c r="E494" s="272"/>
      <c r="F494" s="272"/>
      <c r="G494" s="272"/>
      <c r="H494" s="272"/>
      <c r="I494" s="272"/>
      <c r="J494" s="272"/>
      <c r="K494" s="272"/>
      <c r="L494" s="272"/>
      <c r="M494" s="272"/>
      <c r="N494" s="272"/>
      <c r="O494" s="272"/>
      <c r="P494" s="272"/>
      <c r="Q494" s="272"/>
      <c r="R494" s="272"/>
      <c r="S494" s="272"/>
      <c r="T494" s="272"/>
      <c r="U494" s="272"/>
      <c r="V494" s="272"/>
      <c r="W494" s="272"/>
      <c r="X494" s="272"/>
      <c r="Y494" s="272"/>
    </row>
    <row r="495" spans="1:25" x14ac:dyDescent="0.35">
      <c r="A495" s="272"/>
      <c r="B495" s="272"/>
      <c r="C495" s="272"/>
      <c r="D495" s="272"/>
      <c r="E495" s="272"/>
      <c r="F495" s="272"/>
      <c r="G495" s="272"/>
      <c r="H495" s="272"/>
      <c r="I495" s="272"/>
      <c r="J495" s="272"/>
      <c r="K495" s="272"/>
      <c r="L495" s="272"/>
      <c r="M495" s="272"/>
      <c r="N495" s="272"/>
      <c r="O495" s="272"/>
      <c r="P495" s="272"/>
      <c r="Q495" s="272"/>
      <c r="R495" s="272"/>
      <c r="S495" s="272"/>
      <c r="T495" s="272"/>
      <c r="U495" s="272"/>
      <c r="V495" s="272"/>
      <c r="W495" s="272"/>
      <c r="X495" s="272"/>
      <c r="Y495" s="272"/>
    </row>
    <row r="496" spans="1:25" x14ac:dyDescent="0.35">
      <c r="A496" s="272"/>
      <c r="B496" s="272"/>
      <c r="C496" s="272"/>
      <c r="D496" s="272"/>
      <c r="E496" s="272"/>
      <c r="F496" s="272"/>
      <c r="G496" s="272"/>
      <c r="H496" s="272"/>
      <c r="I496" s="272"/>
      <c r="J496" s="272"/>
      <c r="K496" s="272"/>
      <c r="L496" s="272"/>
      <c r="M496" s="272"/>
      <c r="N496" s="272"/>
      <c r="O496" s="272"/>
      <c r="P496" s="272"/>
      <c r="Q496" s="272"/>
      <c r="R496" s="272"/>
      <c r="S496" s="272"/>
      <c r="T496" s="272"/>
      <c r="U496" s="272"/>
      <c r="V496" s="272"/>
      <c r="W496" s="272"/>
      <c r="X496" s="272"/>
      <c r="Y496" s="272"/>
    </row>
    <row r="497" spans="1:25" x14ac:dyDescent="0.35">
      <c r="A497" s="272"/>
      <c r="B497" s="272"/>
      <c r="C497" s="272"/>
      <c r="D497" s="272"/>
      <c r="E497" s="272"/>
      <c r="F497" s="272"/>
      <c r="G497" s="272"/>
      <c r="H497" s="272"/>
      <c r="I497" s="272"/>
      <c r="J497" s="272"/>
      <c r="K497" s="272"/>
      <c r="L497" s="272"/>
      <c r="M497" s="272"/>
      <c r="N497" s="272"/>
      <c r="O497" s="272"/>
      <c r="P497" s="272"/>
      <c r="Q497" s="272"/>
      <c r="R497" s="272"/>
      <c r="S497" s="272"/>
      <c r="T497" s="272"/>
      <c r="U497" s="272"/>
      <c r="V497" s="272"/>
      <c r="W497" s="272"/>
      <c r="X497" s="272"/>
      <c r="Y497" s="272"/>
    </row>
    <row r="498" spans="1:25" x14ac:dyDescent="0.35">
      <c r="A498" s="272"/>
      <c r="B498" s="272"/>
      <c r="C498" s="272"/>
      <c r="D498" s="272"/>
      <c r="E498" s="272"/>
      <c r="F498" s="272"/>
      <c r="G498" s="272"/>
      <c r="H498" s="272"/>
      <c r="I498" s="272"/>
      <c r="J498" s="272"/>
      <c r="K498" s="272"/>
      <c r="L498" s="272"/>
      <c r="M498" s="272"/>
      <c r="N498" s="272"/>
      <c r="O498" s="272"/>
      <c r="P498" s="272"/>
      <c r="Q498" s="272"/>
      <c r="R498" s="272"/>
      <c r="S498" s="272"/>
      <c r="T498" s="272"/>
      <c r="U498" s="272"/>
      <c r="V498" s="272"/>
      <c r="W498" s="272"/>
      <c r="X498" s="272"/>
      <c r="Y498" s="272"/>
    </row>
    <row r="499" spans="1:25" x14ac:dyDescent="0.35">
      <c r="A499" s="272"/>
      <c r="B499" s="272"/>
      <c r="C499" s="272"/>
      <c r="D499" s="272"/>
      <c r="E499" s="272"/>
      <c r="F499" s="272"/>
      <c r="G499" s="272"/>
      <c r="H499" s="272"/>
      <c r="I499" s="272"/>
      <c r="J499" s="272"/>
      <c r="K499" s="272"/>
      <c r="L499" s="272"/>
      <c r="M499" s="272"/>
      <c r="N499" s="272"/>
      <c r="O499" s="272"/>
      <c r="P499" s="272"/>
      <c r="Q499" s="272"/>
      <c r="R499" s="272"/>
      <c r="S499" s="272"/>
      <c r="T499" s="272"/>
      <c r="U499" s="272"/>
      <c r="V499" s="272"/>
      <c r="W499" s="272"/>
      <c r="X499" s="272"/>
      <c r="Y499" s="272"/>
    </row>
    <row r="500" spans="1:25" x14ac:dyDescent="0.35">
      <c r="A500" s="272"/>
      <c r="B500" s="272"/>
      <c r="C500" s="272"/>
      <c r="D500" s="272"/>
      <c r="E500" s="272"/>
      <c r="F500" s="272"/>
      <c r="G500" s="272"/>
      <c r="H500" s="272"/>
      <c r="I500" s="272"/>
      <c r="J500" s="272"/>
      <c r="K500" s="272"/>
      <c r="L500" s="272"/>
      <c r="M500" s="272"/>
      <c r="N500" s="272"/>
      <c r="O500" s="272"/>
      <c r="P500" s="272"/>
      <c r="Q500" s="272"/>
      <c r="R500" s="272"/>
      <c r="S500" s="272"/>
      <c r="T500" s="272"/>
      <c r="U500" s="272"/>
      <c r="V500" s="272"/>
      <c r="W500" s="272"/>
      <c r="X500" s="272"/>
      <c r="Y500" s="272"/>
    </row>
    <row r="501" spans="1:25" x14ac:dyDescent="0.35">
      <c r="A501" s="272"/>
      <c r="B501" s="272"/>
      <c r="C501" s="272"/>
      <c r="D501" s="272"/>
      <c r="E501" s="272"/>
      <c r="F501" s="272"/>
      <c r="G501" s="272"/>
      <c r="H501" s="272"/>
      <c r="I501" s="272"/>
      <c r="J501" s="272"/>
      <c r="K501" s="272"/>
      <c r="L501" s="272"/>
      <c r="M501" s="272"/>
      <c r="N501" s="272"/>
      <c r="O501" s="272"/>
      <c r="P501" s="272"/>
      <c r="Q501" s="272"/>
      <c r="R501" s="272"/>
      <c r="S501" s="272"/>
      <c r="T501" s="272"/>
      <c r="U501" s="272"/>
      <c r="V501" s="272"/>
      <c r="W501" s="272"/>
      <c r="X501" s="272"/>
      <c r="Y501" s="272"/>
    </row>
    <row r="502" spans="1:25" x14ac:dyDescent="0.35">
      <c r="A502" s="272"/>
      <c r="B502" s="272"/>
      <c r="C502" s="272"/>
      <c r="D502" s="272"/>
      <c r="E502" s="272"/>
      <c r="F502" s="272"/>
      <c r="G502" s="272"/>
      <c r="H502" s="272"/>
      <c r="I502" s="272"/>
      <c r="J502" s="272"/>
      <c r="K502" s="272"/>
      <c r="L502" s="272"/>
      <c r="M502" s="272"/>
      <c r="N502" s="272"/>
      <c r="O502" s="272"/>
      <c r="P502" s="272"/>
      <c r="Q502" s="272"/>
      <c r="R502" s="272"/>
      <c r="S502" s="272"/>
      <c r="T502" s="272"/>
      <c r="U502" s="272"/>
      <c r="V502" s="272"/>
      <c r="W502" s="272"/>
      <c r="X502" s="272"/>
      <c r="Y502" s="272"/>
    </row>
    <row r="503" spans="1:25" x14ac:dyDescent="0.35">
      <c r="A503" s="272"/>
      <c r="B503" s="272"/>
      <c r="C503" s="272"/>
      <c r="D503" s="272"/>
      <c r="E503" s="272"/>
      <c r="F503" s="272"/>
      <c r="G503" s="272"/>
      <c r="H503" s="272"/>
      <c r="I503" s="272"/>
      <c r="J503" s="272"/>
      <c r="K503" s="272"/>
      <c r="L503" s="272"/>
      <c r="M503" s="272"/>
      <c r="N503" s="272"/>
      <c r="O503" s="272"/>
      <c r="P503" s="272"/>
      <c r="Q503" s="272"/>
      <c r="R503" s="272"/>
      <c r="S503" s="272"/>
      <c r="T503" s="272"/>
      <c r="U503" s="272"/>
      <c r="V503" s="272"/>
      <c r="W503" s="272"/>
      <c r="X503" s="272"/>
      <c r="Y503" s="272"/>
    </row>
    <row r="504" spans="1:25" x14ac:dyDescent="0.35">
      <c r="A504" s="272"/>
      <c r="B504" s="272"/>
      <c r="C504" s="272"/>
      <c r="D504" s="272"/>
      <c r="E504" s="272"/>
      <c r="F504" s="272"/>
      <c r="G504" s="272"/>
      <c r="H504" s="272"/>
      <c r="I504" s="272"/>
      <c r="J504" s="272"/>
      <c r="K504" s="272"/>
      <c r="L504" s="272"/>
      <c r="M504" s="272"/>
      <c r="N504" s="272"/>
      <c r="O504" s="272"/>
      <c r="P504" s="272"/>
      <c r="Q504" s="272"/>
      <c r="R504" s="272"/>
      <c r="S504" s="272"/>
      <c r="T504" s="272"/>
      <c r="U504" s="272"/>
      <c r="V504" s="272"/>
      <c r="W504" s="272"/>
      <c r="X504" s="272"/>
      <c r="Y504" s="272"/>
    </row>
    <row r="505" spans="1:25" x14ac:dyDescent="0.3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</row>
    <row r="506" spans="1:25" x14ac:dyDescent="0.35">
      <c r="P506" s="37"/>
      <c r="Q506" s="37"/>
      <c r="R506" s="36"/>
      <c r="S506" s="36"/>
      <c r="T506" s="36"/>
      <c r="U506" s="37"/>
    </row>
    <row r="507" spans="1:25" x14ac:dyDescent="0.35">
      <c r="A507" s="38" t="s">
        <v>149</v>
      </c>
      <c r="B507" s="38"/>
      <c r="C507" s="38"/>
      <c r="D507" s="38"/>
      <c r="E507" s="38"/>
      <c r="F507" s="38"/>
      <c r="G507" s="38"/>
      <c r="H507" s="38"/>
      <c r="I507" s="38"/>
      <c r="N507" s="37"/>
      <c r="O507" s="37"/>
      <c r="P507" s="39"/>
      <c r="Q507" s="39"/>
      <c r="R507" s="36"/>
      <c r="S507" s="36"/>
      <c r="T507" s="36"/>
    </row>
    <row r="508" spans="1:25" x14ac:dyDescent="0.35">
      <c r="M508" s="40"/>
      <c r="N508" s="40"/>
      <c r="R508" s="36"/>
      <c r="S508" s="36"/>
      <c r="T508" s="36"/>
    </row>
    <row r="509" spans="1:25" x14ac:dyDescent="0.35">
      <c r="R509" s="36"/>
      <c r="S509" s="36"/>
      <c r="T509" s="36"/>
    </row>
    <row r="510" spans="1:25" x14ac:dyDescent="0.35">
      <c r="D510" s="7"/>
      <c r="E510" s="7"/>
      <c r="P510" s="40"/>
      <c r="Q510" s="40"/>
      <c r="R510" s="36"/>
      <c r="S510" s="36"/>
      <c r="T510" s="36"/>
      <c r="U510" s="40"/>
    </row>
    <row r="511" spans="1:25" x14ac:dyDescent="0.35">
      <c r="A511" s="41"/>
      <c r="B511" s="41"/>
      <c r="C511" s="41"/>
      <c r="D511" s="42"/>
      <c r="E511" s="42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U511" s="40"/>
    </row>
    <row r="512" spans="1:25" ht="17.25" customHeight="1" x14ac:dyDescent="0.35">
      <c r="A512" s="269"/>
      <c r="B512" s="269"/>
      <c r="C512" s="269"/>
      <c r="D512" s="42"/>
      <c r="E512" s="42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36"/>
      <c r="Q512" s="36"/>
      <c r="R512" s="43"/>
      <c r="U512" s="36"/>
    </row>
    <row r="513" spans="1:24" x14ac:dyDescent="0.35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</row>
    <row r="514" spans="1:24" x14ac:dyDescent="0.3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U514" s="36"/>
    </row>
    <row r="515" spans="1:24" x14ac:dyDescent="0.3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U515" s="36"/>
    </row>
  </sheetData>
  <sheetProtection formatCells="0" insertColumns="0" insertRows="0" deleteColumns="0" deleteRows="0"/>
  <mergeCells count="632">
    <mergeCell ref="A414:Y430"/>
    <mergeCell ref="A469:Y480"/>
    <mergeCell ref="A85:Y121"/>
    <mergeCell ref="A175:Y190"/>
    <mergeCell ref="C146:K146"/>
    <mergeCell ref="L134:M134"/>
    <mergeCell ref="L135:M135"/>
    <mergeCell ref="V131:W131"/>
    <mergeCell ref="L131:M131"/>
    <mergeCell ref="L132:M132"/>
    <mergeCell ref="A128:U129"/>
    <mergeCell ref="V140:W140"/>
    <mergeCell ref="V141:W141"/>
    <mergeCell ref="V142:W142"/>
    <mergeCell ref="V143:W143"/>
    <mergeCell ref="C145:K145"/>
    <mergeCell ref="Q172:S172"/>
    <mergeCell ref="K203:L203"/>
    <mergeCell ref="K202:L202"/>
    <mergeCell ref="C144:K144"/>
    <mergeCell ref="V147:W147"/>
    <mergeCell ref="V144:W144"/>
    <mergeCell ref="A210:Y214"/>
    <mergeCell ref="G208:J208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58:J58"/>
    <mergeCell ref="V139:W139"/>
    <mergeCell ref="V132:W132"/>
    <mergeCell ref="V133:W133"/>
    <mergeCell ref="V134:W134"/>
    <mergeCell ref="V135:W135"/>
    <mergeCell ref="V136:W136"/>
    <mergeCell ref="V137:W137"/>
    <mergeCell ref="V138:W138"/>
    <mergeCell ref="L139:M139"/>
    <mergeCell ref="L133:M133"/>
    <mergeCell ref="K27:L27"/>
    <mergeCell ref="M27:N27"/>
    <mergeCell ref="O27:P27"/>
    <mergeCell ref="Q27:R27"/>
    <mergeCell ref="G27:J27"/>
    <mergeCell ref="L136:M136"/>
    <mergeCell ref="L137:M137"/>
    <mergeCell ref="L138:M138"/>
    <mergeCell ref="M54:N54"/>
    <mergeCell ref="K208:L208"/>
    <mergeCell ref="G204:J204"/>
    <mergeCell ref="V145:W145"/>
    <mergeCell ref="V146:W146"/>
    <mergeCell ref="P253:R253"/>
    <mergeCell ref="D255:F256"/>
    <mergeCell ref="G256:I256"/>
    <mergeCell ref="J256:L256"/>
    <mergeCell ref="H219:J219"/>
    <mergeCell ref="G206:J206"/>
    <mergeCell ref="D223:G223"/>
    <mergeCell ref="K223:M223"/>
    <mergeCell ref="H222:J222"/>
    <mergeCell ref="H223:J223"/>
    <mergeCell ref="D248:F249"/>
    <mergeCell ref="G248:R248"/>
    <mergeCell ref="G249:I249"/>
    <mergeCell ref="J249:L249"/>
    <mergeCell ref="M249:O249"/>
    <mergeCell ref="P249:R249"/>
    <mergeCell ref="D222:G222"/>
    <mergeCell ref="K222:M222"/>
    <mergeCell ref="A238:Y244"/>
    <mergeCell ref="G195:J195"/>
    <mergeCell ref="K197:L197"/>
    <mergeCell ref="K194:L194"/>
    <mergeCell ref="C147:K147"/>
    <mergeCell ref="L172:M172"/>
    <mergeCell ref="Q173:S173"/>
    <mergeCell ref="G203:J203"/>
    <mergeCell ref="G202:J202"/>
    <mergeCell ref="G199:J199"/>
    <mergeCell ref="G198:J198"/>
    <mergeCell ref="G197:J197"/>
    <mergeCell ref="G196:J196"/>
    <mergeCell ref="L148:M148"/>
    <mergeCell ref="A512:C512"/>
    <mergeCell ref="D259:F259"/>
    <mergeCell ref="G259:I259"/>
    <mergeCell ref="J259:L259"/>
    <mergeCell ref="D252:F252"/>
    <mergeCell ref="G252:I252"/>
    <mergeCell ref="J252:L252"/>
    <mergeCell ref="A263:Y264"/>
    <mergeCell ref="A486:Y504"/>
    <mergeCell ref="V445:X445"/>
    <mergeCell ref="P445:R445"/>
    <mergeCell ref="J441:L441"/>
    <mergeCell ref="M441:O441"/>
    <mergeCell ref="J397:L397"/>
    <mergeCell ref="M397:O397"/>
    <mergeCell ref="C409:F409"/>
    <mergeCell ref="G409:I409"/>
    <mergeCell ref="G410:I410"/>
    <mergeCell ref="C398:F398"/>
    <mergeCell ref="C402:F403"/>
    <mergeCell ref="P439:R439"/>
    <mergeCell ref="B444:I444"/>
    <mergeCell ref="M252:O252"/>
    <mergeCell ref="P252:R252"/>
    <mergeCell ref="K308:L308"/>
    <mergeCell ref="I312:J312"/>
    <mergeCell ref="K312:L312"/>
    <mergeCell ref="M312:N312"/>
    <mergeCell ref="O312:P312"/>
    <mergeCell ref="Q310:R310"/>
    <mergeCell ref="M306:N306"/>
    <mergeCell ref="G308:H308"/>
    <mergeCell ref="G309:H309"/>
    <mergeCell ref="G311:H311"/>
    <mergeCell ref="Q307:R307"/>
    <mergeCell ref="O308:P308"/>
    <mergeCell ref="Q308:R308"/>
    <mergeCell ref="O309:P309"/>
    <mergeCell ref="Q309:R309"/>
    <mergeCell ref="O311:P311"/>
    <mergeCell ref="Q311:R311"/>
    <mergeCell ref="O307:P307"/>
    <mergeCell ref="M309:N309"/>
    <mergeCell ref="O280:P280"/>
    <mergeCell ref="Q280:R280"/>
    <mergeCell ref="I279:J279"/>
    <mergeCell ref="M279:N279"/>
    <mergeCell ref="O279:P279"/>
    <mergeCell ref="Q279:R279"/>
    <mergeCell ref="L140:M140"/>
    <mergeCell ref="L141:M141"/>
    <mergeCell ref="L142:M142"/>
    <mergeCell ref="L143:M143"/>
    <mergeCell ref="L144:M144"/>
    <mergeCell ref="L145:M145"/>
    <mergeCell ref="L146:M146"/>
    <mergeCell ref="K204:L204"/>
    <mergeCell ref="G205:J205"/>
    <mergeCell ref="K205:L205"/>
    <mergeCell ref="A192:U192"/>
    <mergeCell ref="K195:L195"/>
    <mergeCell ref="K196:L196"/>
    <mergeCell ref="D172:K172"/>
    <mergeCell ref="K199:L199"/>
    <mergeCell ref="K198:L198"/>
    <mergeCell ref="L147:M147"/>
    <mergeCell ref="C278:F278"/>
    <mergeCell ref="J445:L445"/>
    <mergeCell ref="M445:O445"/>
    <mergeCell ref="S445:U445"/>
    <mergeCell ref="B445:I445"/>
    <mergeCell ref="M22:R22"/>
    <mergeCell ref="M23:N23"/>
    <mergeCell ref="K25:L25"/>
    <mergeCell ref="G25:J25"/>
    <mergeCell ref="G24:J24"/>
    <mergeCell ref="G22:J23"/>
    <mergeCell ref="K58:L58"/>
    <mergeCell ref="O58:P58"/>
    <mergeCell ref="Q58:R58"/>
    <mergeCell ref="M58:N58"/>
    <mergeCell ref="G56:J56"/>
    <mergeCell ref="K56:L56"/>
    <mergeCell ref="M56:N56"/>
    <mergeCell ref="O56:P56"/>
    <mergeCell ref="Q56:R56"/>
    <mergeCell ref="G57:J57"/>
    <mergeCell ref="K57:L57"/>
    <mergeCell ref="M57:N57"/>
    <mergeCell ref="Q57:R57"/>
    <mergeCell ref="O57:P57"/>
    <mergeCell ref="M444:O444"/>
    <mergeCell ref="P444:R444"/>
    <mergeCell ref="J439:L439"/>
    <mergeCell ref="V441:X441"/>
    <mergeCell ref="J442:L442"/>
    <mergeCell ref="S442:U442"/>
    <mergeCell ref="V444:X444"/>
    <mergeCell ref="J443:L443"/>
    <mergeCell ref="M443:O443"/>
    <mergeCell ref="P443:R443"/>
    <mergeCell ref="S443:U443"/>
    <mergeCell ref="M439:O439"/>
    <mergeCell ref="P441:R441"/>
    <mergeCell ref="M442:O442"/>
    <mergeCell ref="P442:R442"/>
    <mergeCell ref="V442:X442"/>
    <mergeCell ref="V439:X439"/>
    <mergeCell ref="J440:L440"/>
    <mergeCell ref="S439:U439"/>
    <mergeCell ref="V440:X440"/>
    <mergeCell ref="S444:U444"/>
    <mergeCell ref="J444:L444"/>
    <mergeCell ref="U307:V307"/>
    <mergeCell ref="S308:T308"/>
    <mergeCell ref="U308:V308"/>
    <mergeCell ref="U310:V310"/>
    <mergeCell ref="S310:T310"/>
    <mergeCell ref="U309:V309"/>
    <mergeCell ref="S309:T309"/>
    <mergeCell ref="V443:X443"/>
    <mergeCell ref="B443:I443"/>
    <mergeCell ref="S406:U406"/>
    <mergeCell ref="S440:U440"/>
    <mergeCell ref="U311:V311"/>
    <mergeCell ref="S311:T311"/>
    <mergeCell ref="Q312:R312"/>
    <mergeCell ref="G312:H312"/>
    <mergeCell ref="M364:U364"/>
    <mergeCell ref="T365:U366"/>
    <mergeCell ref="P365:Q366"/>
    <mergeCell ref="R365:S366"/>
    <mergeCell ref="D367:E367"/>
    <mergeCell ref="F367:G367"/>
    <mergeCell ref="H365:I366"/>
    <mergeCell ref="H367:I367"/>
    <mergeCell ref="G307:H307"/>
    <mergeCell ref="O304:R304"/>
    <mergeCell ref="O306:P306"/>
    <mergeCell ref="Q306:R306"/>
    <mergeCell ref="K311:L311"/>
    <mergeCell ref="A268:U268"/>
    <mergeCell ref="M311:N311"/>
    <mergeCell ref="G303:V303"/>
    <mergeCell ref="S304:V304"/>
    <mergeCell ref="S305:T305"/>
    <mergeCell ref="U305:V305"/>
    <mergeCell ref="K272:N272"/>
    <mergeCell ref="M305:N305"/>
    <mergeCell ref="U280:V280"/>
    <mergeCell ref="S280:T280"/>
    <mergeCell ref="D292:E292"/>
    <mergeCell ref="G280:H280"/>
    <mergeCell ref="M280:N280"/>
    <mergeCell ref="G310:H310"/>
    <mergeCell ref="I310:J310"/>
    <mergeCell ref="I306:J306"/>
    <mergeCell ref="I308:J308"/>
    <mergeCell ref="U279:V279"/>
    <mergeCell ref="S279:T279"/>
    <mergeCell ref="G279:H279"/>
    <mergeCell ref="C303:F305"/>
    <mergeCell ref="I274:J274"/>
    <mergeCell ref="K277:L277"/>
    <mergeCell ref="A360:U360"/>
    <mergeCell ref="G304:J304"/>
    <mergeCell ref="K304:N304"/>
    <mergeCell ref="I311:J311"/>
    <mergeCell ref="K305:L305"/>
    <mergeCell ref="K306:L306"/>
    <mergeCell ref="K307:L307"/>
    <mergeCell ref="K309:L309"/>
    <mergeCell ref="I305:J305"/>
    <mergeCell ref="I307:J307"/>
    <mergeCell ref="S306:T306"/>
    <mergeCell ref="U306:V306"/>
    <mergeCell ref="I309:J309"/>
    <mergeCell ref="G305:H305"/>
    <mergeCell ref="G306:H306"/>
    <mergeCell ref="K310:L310"/>
    <mergeCell ref="S312:T312"/>
    <mergeCell ref="S307:T307"/>
    <mergeCell ref="A339:Y357"/>
    <mergeCell ref="M307:N307"/>
    <mergeCell ref="M308:N308"/>
    <mergeCell ref="O305:P305"/>
    <mergeCell ref="Q305:R305"/>
    <mergeCell ref="M365:O366"/>
    <mergeCell ref="D373:E373"/>
    <mergeCell ref="F373:G373"/>
    <mergeCell ref="H373:I373"/>
    <mergeCell ref="M373:O373"/>
    <mergeCell ref="A365:C366"/>
    <mergeCell ref="G278:H278"/>
    <mergeCell ref="I278:J278"/>
    <mergeCell ref="K278:L278"/>
    <mergeCell ref="H368:I368"/>
    <mergeCell ref="H369:I369"/>
    <mergeCell ref="H370:I370"/>
    <mergeCell ref="H371:I371"/>
    <mergeCell ref="H372:I372"/>
    <mergeCell ref="A364:I364"/>
    <mergeCell ref="D370:E370"/>
    <mergeCell ref="D368:E368"/>
    <mergeCell ref="F368:G368"/>
    <mergeCell ref="D371:E371"/>
    <mergeCell ref="F371:G371"/>
    <mergeCell ref="F369:G369"/>
    <mergeCell ref="D372:E372"/>
    <mergeCell ref="F372:G372"/>
    <mergeCell ref="D369:E369"/>
    <mergeCell ref="G194:J194"/>
    <mergeCell ref="O26:P26"/>
    <mergeCell ref="Q26:R26"/>
    <mergeCell ref="K26:L26"/>
    <mergeCell ref="A18:U20"/>
    <mergeCell ref="G55:J55"/>
    <mergeCell ref="K55:L55"/>
    <mergeCell ref="G82:N82"/>
    <mergeCell ref="G200:J200"/>
    <mergeCell ref="K200:L200"/>
    <mergeCell ref="G81:N81"/>
    <mergeCell ref="O81:P81"/>
    <mergeCell ref="C131:K131"/>
    <mergeCell ref="C132:K132"/>
    <mergeCell ref="C133:K133"/>
    <mergeCell ref="C134:K134"/>
    <mergeCell ref="C135:K135"/>
    <mergeCell ref="C136:K136"/>
    <mergeCell ref="N172:P172"/>
    <mergeCell ref="L173:M173"/>
    <mergeCell ref="N173:P173"/>
    <mergeCell ref="D173:K173"/>
    <mergeCell ref="C405:F405"/>
    <mergeCell ref="M371:O371"/>
    <mergeCell ref="M370:O370"/>
    <mergeCell ref="A372:C372"/>
    <mergeCell ref="A371:C371"/>
    <mergeCell ref="A370:C370"/>
    <mergeCell ref="A373:C373"/>
    <mergeCell ref="G392:I392"/>
    <mergeCell ref="G396:I396"/>
    <mergeCell ref="J393:L393"/>
    <mergeCell ref="M394:O394"/>
    <mergeCell ref="G398:I398"/>
    <mergeCell ref="J398:L398"/>
    <mergeCell ref="M398:O398"/>
    <mergeCell ref="G395:I395"/>
    <mergeCell ref="M372:O372"/>
    <mergeCell ref="C404:F404"/>
    <mergeCell ref="G402:U402"/>
    <mergeCell ref="G403:I403"/>
    <mergeCell ref="J403:L403"/>
    <mergeCell ref="M403:O403"/>
    <mergeCell ref="J394:L394"/>
    <mergeCell ref="C395:F395"/>
    <mergeCell ref="S403:U403"/>
    <mergeCell ref="T368:U368"/>
    <mergeCell ref="S391:U391"/>
    <mergeCell ref="S394:U394"/>
    <mergeCell ref="S398:U398"/>
    <mergeCell ref="J392:L392"/>
    <mergeCell ref="S397:U397"/>
    <mergeCell ref="P394:R394"/>
    <mergeCell ref="P371:Q371"/>
    <mergeCell ref="P367:Q367"/>
    <mergeCell ref="M367:O367"/>
    <mergeCell ref="T367:U367"/>
    <mergeCell ref="P373:Q373"/>
    <mergeCell ref="R373:S373"/>
    <mergeCell ref="T373:U373"/>
    <mergeCell ref="R367:S367"/>
    <mergeCell ref="G390:U390"/>
    <mergeCell ref="M392:O392"/>
    <mergeCell ref="P392:R392"/>
    <mergeCell ref="S392:U392"/>
    <mergeCell ref="G391:I391"/>
    <mergeCell ref="P370:Q370"/>
    <mergeCell ref="R370:S370"/>
    <mergeCell ref="M391:O391"/>
    <mergeCell ref="P398:R398"/>
    <mergeCell ref="J391:L391"/>
    <mergeCell ref="P393:R393"/>
    <mergeCell ref="M404:O404"/>
    <mergeCell ref="J404:L404"/>
    <mergeCell ref="S404:U404"/>
    <mergeCell ref="C394:F394"/>
    <mergeCell ref="G394:I394"/>
    <mergeCell ref="P403:R403"/>
    <mergeCell ref="C396:F396"/>
    <mergeCell ref="C397:F397"/>
    <mergeCell ref="G397:I397"/>
    <mergeCell ref="G393:I393"/>
    <mergeCell ref="M395:O395"/>
    <mergeCell ref="M393:O393"/>
    <mergeCell ref="J396:L396"/>
    <mergeCell ref="M396:O396"/>
    <mergeCell ref="P404:R404"/>
    <mergeCell ref="P397:R397"/>
    <mergeCell ref="P396:R396"/>
    <mergeCell ref="P395:R395"/>
    <mergeCell ref="G404:I404"/>
    <mergeCell ref="M409:O409"/>
    <mergeCell ref="C392:F392"/>
    <mergeCell ref="F370:G370"/>
    <mergeCell ref="A367:C367"/>
    <mergeCell ref="C390:F391"/>
    <mergeCell ref="D365:E366"/>
    <mergeCell ref="K279:L279"/>
    <mergeCell ref="D327:E327"/>
    <mergeCell ref="F365:G366"/>
    <mergeCell ref="A368:C368"/>
    <mergeCell ref="K280:L280"/>
    <mergeCell ref="C306:F306"/>
    <mergeCell ref="C307:F307"/>
    <mergeCell ref="C308:F308"/>
    <mergeCell ref="C309:F309"/>
    <mergeCell ref="C310:F310"/>
    <mergeCell ref="C311:F311"/>
    <mergeCell ref="C312:F312"/>
    <mergeCell ref="A314:Z314"/>
    <mergeCell ref="A381:Z381"/>
    <mergeCell ref="R369:S369"/>
    <mergeCell ref="T369:U369"/>
    <mergeCell ref="T370:U370"/>
    <mergeCell ref="T371:U371"/>
    <mergeCell ref="D250:F250"/>
    <mergeCell ref="M406:O406"/>
    <mergeCell ref="P406:R406"/>
    <mergeCell ref="B441:I441"/>
    <mergeCell ref="B442:I442"/>
    <mergeCell ref="C408:F408"/>
    <mergeCell ref="G408:I408"/>
    <mergeCell ref="J408:L408"/>
    <mergeCell ref="M440:O440"/>
    <mergeCell ref="P440:R440"/>
    <mergeCell ref="A435:Y436"/>
    <mergeCell ref="J410:L410"/>
    <mergeCell ref="J409:L409"/>
    <mergeCell ref="P407:R407"/>
    <mergeCell ref="G407:I407"/>
    <mergeCell ref="J407:L407"/>
    <mergeCell ref="M407:O407"/>
    <mergeCell ref="C410:F410"/>
    <mergeCell ref="C406:F406"/>
    <mergeCell ref="S408:U408"/>
    <mergeCell ref="S409:U409"/>
    <mergeCell ref="S441:U441"/>
    <mergeCell ref="C407:F407"/>
    <mergeCell ref="P410:R410"/>
    <mergeCell ref="G271:V271"/>
    <mergeCell ref="C280:F280"/>
    <mergeCell ref="C277:F277"/>
    <mergeCell ref="C279:F279"/>
    <mergeCell ref="K206:L206"/>
    <mergeCell ref="C137:K137"/>
    <mergeCell ref="C138:K138"/>
    <mergeCell ref="C139:K139"/>
    <mergeCell ref="C140:K140"/>
    <mergeCell ref="C141:K141"/>
    <mergeCell ref="C142:K142"/>
    <mergeCell ref="C143:K143"/>
    <mergeCell ref="I280:J280"/>
    <mergeCell ref="G273:H273"/>
    <mergeCell ref="I273:J273"/>
    <mergeCell ref="K273:L273"/>
    <mergeCell ref="D219:G219"/>
    <mergeCell ref="K219:M219"/>
    <mergeCell ref="D220:G220"/>
    <mergeCell ref="K220:M220"/>
    <mergeCell ref="D221:G221"/>
    <mergeCell ref="K221:M221"/>
    <mergeCell ref="H221:J221"/>
    <mergeCell ref="H220:J220"/>
    <mergeCell ref="P256:R256"/>
    <mergeCell ref="P260:R260"/>
    <mergeCell ref="D258:F258"/>
    <mergeCell ref="G258:I258"/>
    <mergeCell ref="J258:L258"/>
    <mergeCell ref="M260:O260"/>
    <mergeCell ref="M258:O258"/>
    <mergeCell ref="M259:O259"/>
    <mergeCell ref="P258:R258"/>
    <mergeCell ref="P259:R259"/>
    <mergeCell ref="D260:F260"/>
    <mergeCell ref="Q274:R274"/>
    <mergeCell ref="O274:P274"/>
    <mergeCell ref="M274:N274"/>
    <mergeCell ref="K274:L274"/>
    <mergeCell ref="C274:F274"/>
    <mergeCell ref="O272:R272"/>
    <mergeCell ref="M273:N273"/>
    <mergeCell ref="O273:P273"/>
    <mergeCell ref="Q273:R273"/>
    <mergeCell ref="G274:H274"/>
    <mergeCell ref="D251:F251"/>
    <mergeCell ref="G251:I251"/>
    <mergeCell ref="J251:L251"/>
    <mergeCell ref="M251:O251"/>
    <mergeCell ref="P251:R251"/>
    <mergeCell ref="C275:F275"/>
    <mergeCell ref="C276:F276"/>
    <mergeCell ref="J260:L260"/>
    <mergeCell ref="G255:R255"/>
    <mergeCell ref="D257:F257"/>
    <mergeCell ref="G257:I257"/>
    <mergeCell ref="J257:L257"/>
    <mergeCell ref="M257:O257"/>
    <mergeCell ref="P257:R257"/>
    <mergeCell ref="M256:O256"/>
    <mergeCell ref="D253:F253"/>
    <mergeCell ref="G253:I253"/>
    <mergeCell ref="J253:L253"/>
    <mergeCell ref="M253:O253"/>
    <mergeCell ref="K276:L276"/>
    <mergeCell ref="I276:J276"/>
    <mergeCell ref="G276:H276"/>
    <mergeCell ref="G272:J272"/>
    <mergeCell ref="C271:F273"/>
    <mergeCell ref="B440:I440"/>
    <mergeCell ref="B439:I439"/>
    <mergeCell ref="O310:P310"/>
    <mergeCell ref="M310:N310"/>
    <mergeCell ref="U312:V312"/>
    <mergeCell ref="S396:U396"/>
    <mergeCell ref="S393:U393"/>
    <mergeCell ref="R371:S371"/>
    <mergeCell ref="P372:Q372"/>
    <mergeCell ref="R372:S372"/>
    <mergeCell ref="A375:Y379"/>
    <mergeCell ref="S395:U395"/>
    <mergeCell ref="A369:C369"/>
    <mergeCell ref="A387:U387"/>
    <mergeCell ref="T372:U372"/>
    <mergeCell ref="M368:O368"/>
    <mergeCell ref="P368:Q368"/>
    <mergeCell ref="C393:F393"/>
    <mergeCell ref="J395:L395"/>
    <mergeCell ref="G406:I406"/>
    <mergeCell ref="J406:L406"/>
    <mergeCell ref="J405:L405"/>
    <mergeCell ref="M405:O405"/>
    <mergeCell ref="P408:R408"/>
    <mergeCell ref="P409:R409"/>
    <mergeCell ref="M408:O408"/>
    <mergeCell ref="M55:N55"/>
    <mergeCell ref="O55:P55"/>
    <mergeCell ref="Q55:R55"/>
    <mergeCell ref="U273:V273"/>
    <mergeCell ref="S273:T273"/>
    <mergeCell ref="S272:V272"/>
    <mergeCell ref="U276:V276"/>
    <mergeCell ref="S276:T276"/>
    <mergeCell ref="Q276:R276"/>
    <mergeCell ref="O276:P276"/>
    <mergeCell ref="M276:N276"/>
    <mergeCell ref="R368:S368"/>
    <mergeCell ref="M369:O369"/>
    <mergeCell ref="P369:Q369"/>
    <mergeCell ref="U278:V278"/>
    <mergeCell ref="S278:T278"/>
    <mergeCell ref="Q278:R278"/>
    <mergeCell ref="P250:R250"/>
    <mergeCell ref="M250:O250"/>
    <mergeCell ref="U277:V277"/>
    <mergeCell ref="S277:T277"/>
    <mergeCell ref="Q277:R277"/>
    <mergeCell ref="Q54:R54"/>
    <mergeCell ref="G44:N45"/>
    <mergeCell ref="O44:P45"/>
    <mergeCell ref="G405:I405"/>
    <mergeCell ref="I277:J277"/>
    <mergeCell ref="G277:H277"/>
    <mergeCell ref="P405:R405"/>
    <mergeCell ref="S405:U405"/>
    <mergeCell ref="S407:U407"/>
    <mergeCell ref="G250:I250"/>
    <mergeCell ref="J250:L250"/>
    <mergeCell ref="G260:I260"/>
    <mergeCell ref="O277:P277"/>
    <mergeCell ref="M277:N277"/>
    <mergeCell ref="U275:V275"/>
    <mergeCell ref="S275:T275"/>
    <mergeCell ref="Q275:R275"/>
    <mergeCell ref="O275:P275"/>
    <mergeCell ref="M275:N275"/>
    <mergeCell ref="K275:L275"/>
    <mergeCell ref="I275:J275"/>
    <mergeCell ref="G275:H275"/>
    <mergeCell ref="U274:V274"/>
    <mergeCell ref="S274:T274"/>
    <mergeCell ref="O80:P80"/>
    <mergeCell ref="G53:J54"/>
    <mergeCell ref="K53:L54"/>
    <mergeCell ref="M53:R53"/>
    <mergeCell ref="O278:P278"/>
    <mergeCell ref="M278:N278"/>
    <mergeCell ref="S410:U410"/>
    <mergeCell ref="P391:R391"/>
    <mergeCell ref="G26:J26"/>
    <mergeCell ref="O49:P49"/>
    <mergeCell ref="O50:P50"/>
    <mergeCell ref="G48:N48"/>
    <mergeCell ref="G49:N49"/>
    <mergeCell ref="G47:N47"/>
    <mergeCell ref="G50:N50"/>
    <mergeCell ref="O46:P46"/>
    <mergeCell ref="O47:P47"/>
    <mergeCell ref="O48:P48"/>
    <mergeCell ref="G46:N46"/>
    <mergeCell ref="Q44:R45"/>
    <mergeCell ref="Q46:R46"/>
    <mergeCell ref="Q47:R47"/>
    <mergeCell ref="M410:O410"/>
    <mergeCell ref="O54:P54"/>
    <mergeCell ref="G207:J207"/>
    <mergeCell ref="K207:L207"/>
    <mergeCell ref="G201:J201"/>
    <mergeCell ref="K201:L201"/>
    <mergeCell ref="V446:X446"/>
    <mergeCell ref="A513:X513"/>
    <mergeCell ref="Q48:R48"/>
    <mergeCell ref="Q49:R49"/>
    <mergeCell ref="Q50:R50"/>
    <mergeCell ref="Q79:R79"/>
    <mergeCell ref="Q80:R80"/>
    <mergeCell ref="Q81:R81"/>
    <mergeCell ref="Q82:R82"/>
    <mergeCell ref="Q76:R77"/>
    <mergeCell ref="Q78:R78"/>
    <mergeCell ref="L130:V130"/>
    <mergeCell ref="O82:P82"/>
    <mergeCell ref="G76:N77"/>
    <mergeCell ref="O76:P77"/>
    <mergeCell ref="G78:N78"/>
    <mergeCell ref="O78:P78"/>
    <mergeCell ref="G79:N79"/>
    <mergeCell ref="O79:P79"/>
    <mergeCell ref="G80:N80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4.5" x14ac:dyDescent="0.35"/>
  <cols>
    <col min="1" max="1" width="8.08984375" bestFit="1" customWidth="1"/>
    <col min="2" max="2" width="11" bestFit="1" customWidth="1"/>
    <col min="3" max="3" width="22.453125" bestFit="1" customWidth="1"/>
    <col min="4" max="4" width="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1</v>
      </c>
      <c r="B6" t="s">
        <v>51</v>
      </c>
      <c r="C6" t="s">
        <v>65</v>
      </c>
      <c r="D6">
        <v>1</v>
      </c>
    </row>
    <row r="7" spans="1:4" x14ac:dyDescent="0.35">
      <c r="A7">
        <v>1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2</v>
      </c>
      <c r="B9" t="s">
        <v>51</v>
      </c>
      <c r="C9" t="s">
        <v>89</v>
      </c>
      <c r="D9">
        <v>4</v>
      </c>
    </row>
    <row r="10" spans="1:4" x14ac:dyDescent="0.35">
      <c r="A10">
        <v>3</v>
      </c>
      <c r="B10" t="s">
        <v>52</v>
      </c>
      <c r="C10" t="s">
        <v>65</v>
      </c>
      <c r="D10">
        <v>1</v>
      </c>
    </row>
    <row r="11" spans="1:4" x14ac:dyDescent="0.35">
      <c r="A11">
        <v>0</v>
      </c>
      <c r="B11" t="s">
        <v>52</v>
      </c>
      <c r="C11" t="s">
        <v>90</v>
      </c>
      <c r="D11">
        <v>2</v>
      </c>
    </row>
    <row r="12" spans="1:4" x14ac:dyDescent="0.35">
      <c r="A12">
        <v>0</v>
      </c>
      <c r="B12" t="s">
        <v>52</v>
      </c>
      <c r="C12" t="s">
        <v>64</v>
      </c>
      <c r="D12">
        <v>3</v>
      </c>
    </row>
    <row r="13" spans="1:4" x14ac:dyDescent="0.35">
      <c r="A13">
        <v>1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4.5" x14ac:dyDescent="0.35"/>
  <cols>
    <col min="1" max="1" width="5" bestFit="1" customWidth="1"/>
    <col min="2" max="2" width="14" bestFit="1" customWidth="1"/>
    <col min="3" max="3" width="16.6328125" bestFit="1" customWidth="1"/>
    <col min="4" max="4" width="22.453125" bestFit="1" customWidth="1"/>
    <col min="5" max="5" width="18.08984375" bestFit="1" customWidth="1"/>
    <col min="6" max="6" width="12.453125" bestFit="1" customWidth="1"/>
    <col min="7" max="7" width="12.179687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153</v>
      </c>
      <c r="C2">
        <v>5</v>
      </c>
      <c r="D2">
        <v>117</v>
      </c>
      <c r="E2">
        <v>0</v>
      </c>
      <c r="F2">
        <v>0</v>
      </c>
      <c r="G2">
        <v>9</v>
      </c>
    </row>
    <row r="3" spans="1:7" x14ac:dyDescent="0.35">
      <c r="A3">
        <v>2</v>
      </c>
      <c r="B3" t="s">
        <v>123</v>
      </c>
      <c r="C3">
        <v>0</v>
      </c>
      <c r="D3">
        <v>8</v>
      </c>
      <c r="E3">
        <v>0</v>
      </c>
      <c r="F3">
        <v>91</v>
      </c>
      <c r="G3">
        <v>25</v>
      </c>
    </row>
    <row r="4" spans="1:7" x14ac:dyDescent="0.35">
      <c r="A4">
        <v>3</v>
      </c>
      <c r="B4" t="s">
        <v>154</v>
      </c>
      <c r="C4">
        <v>0</v>
      </c>
      <c r="D4">
        <v>1</v>
      </c>
      <c r="E4">
        <v>0</v>
      </c>
      <c r="F4">
        <v>0</v>
      </c>
      <c r="G4">
        <v>21</v>
      </c>
    </row>
    <row r="5" spans="1:7" x14ac:dyDescent="0.35">
      <c r="A5">
        <v>4</v>
      </c>
      <c r="B5" t="s">
        <v>134</v>
      </c>
      <c r="C5">
        <v>0</v>
      </c>
      <c r="D5">
        <v>11</v>
      </c>
      <c r="E5">
        <v>0</v>
      </c>
      <c r="F5">
        <v>6</v>
      </c>
      <c r="G5">
        <v>3</v>
      </c>
    </row>
    <row r="6" spans="1:7" x14ac:dyDescent="0.35">
      <c r="A6">
        <v>5</v>
      </c>
      <c r="B6" t="s">
        <v>122</v>
      </c>
      <c r="C6">
        <v>0</v>
      </c>
      <c r="D6">
        <v>1</v>
      </c>
      <c r="E6">
        <v>0</v>
      </c>
      <c r="F6">
        <v>14</v>
      </c>
      <c r="G6">
        <v>5</v>
      </c>
    </row>
    <row r="7" spans="1:7" x14ac:dyDescent="0.35">
      <c r="A7">
        <v>6</v>
      </c>
      <c r="B7" t="s">
        <v>102</v>
      </c>
      <c r="C7">
        <v>12</v>
      </c>
      <c r="D7">
        <v>7</v>
      </c>
      <c r="E7">
        <v>0</v>
      </c>
      <c r="F7">
        <v>32</v>
      </c>
      <c r="G7">
        <v>22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4.5" x14ac:dyDescent="0.35"/>
  <cols>
    <col min="1" max="1" width="5" bestFit="1" customWidth="1"/>
    <col min="2" max="2" width="14" bestFit="1" customWidth="1"/>
    <col min="3" max="3" width="16.6328125" bestFit="1" customWidth="1"/>
    <col min="4" max="4" width="22.453125" bestFit="1" customWidth="1"/>
    <col min="5" max="5" width="18.08984375" bestFit="1" customWidth="1"/>
    <col min="6" max="6" width="12.453125" bestFit="1" customWidth="1"/>
    <col min="7" max="7" width="12.179687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123</v>
      </c>
      <c r="C2">
        <v>13</v>
      </c>
      <c r="D2">
        <v>43</v>
      </c>
      <c r="E2">
        <v>0</v>
      </c>
      <c r="F2">
        <v>380</v>
      </c>
      <c r="G2">
        <v>95</v>
      </c>
    </row>
    <row r="3" spans="1:7" x14ac:dyDescent="0.35">
      <c r="A3">
        <v>2</v>
      </c>
      <c r="B3" t="s">
        <v>153</v>
      </c>
      <c r="C3">
        <v>31</v>
      </c>
      <c r="D3">
        <v>373</v>
      </c>
      <c r="E3">
        <v>0</v>
      </c>
      <c r="F3">
        <v>0</v>
      </c>
      <c r="G3">
        <v>34</v>
      </c>
    </row>
    <row r="4" spans="1:7" x14ac:dyDescent="0.35">
      <c r="A4">
        <v>3</v>
      </c>
      <c r="B4" t="s">
        <v>122</v>
      </c>
      <c r="C4">
        <v>0</v>
      </c>
      <c r="D4">
        <v>2</v>
      </c>
      <c r="E4">
        <v>0</v>
      </c>
      <c r="F4">
        <v>155</v>
      </c>
      <c r="G4">
        <v>20</v>
      </c>
    </row>
    <row r="5" spans="1:7" x14ac:dyDescent="0.35">
      <c r="A5">
        <v>4</v>
      </c>
      <c r="B5" t="s">
        <v>154</v>
      </c>
      <c r="C5">
        <v>5</v>
      </c>
      <c r="D5">
        <v>3</v>
      </c>
      <c r="E5">
        <v>0</v>
      </c>
      <c r="F5">
        <v>2</v>
      </c>
      <c r="G5">
        <v>160</v>
      </c>
    </row>
    <row r="6" spans="1:7" x14ac:dyDescent="0.35">
      <c r="A6">
        <v>5</v>
      </c>
      <c r="B6" t="s">
        <v>134</v>
      </c>
      <c r="C6">
        <v>0</v>
      </c>
      <c r="D6">
        <v>20</v>
      </c>
      <c r="E6">
        <v>0</v>
      </c>
      <c r="F6">
        <v>25</v>
      </c>
      <c r="G6">
        <v>10</v>
      </c>
    </row>
    <row r="7" spans="1:7" x14ac:dyDescent="0.35">
      <c r="A7">
        <v>6</v>
      </c>
      <c r="B7" t="s">
        <v>102</v>
      </c>
      <c r="C7">
        <v>45</v>
      </c>
      <c r="D7">
        <v>18</v>
      </c>
      <c r="E7">
        <v>0</v>
      </c>
      <c r="F7">
        <v>197</v>
      </c>
      <c r="G7">
        <v>137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4.5" x14ac:dyDescent="0.35"/>
  <cols>
    <col min="1" max="1" width="6.81640625" bestFit="1" customWidth="1"/>
    <col min="2" max="2" width="24.81640625" bestFit="1" customWidth="1"/>
    <col min="3" max="3" width="20.7265625" bestFit="1" customWidth="1"/>
  </cols>
  <sheetData>
    <row r="1" spans="1:3" x14ac:dyDescent="0.35">
      <c r="A1" t="s">
        <v>106</v>
      </c>
      <c r="B1" t="s">
        <v>9</v>
      </c>
      <c r="C1" t="s">
        <v>107</v>
      </c>
    </row>
    <row r="2" spans="1:3" x14ac:dyDescent="0.35">
      <c r="A2">
        <v>685</v>
      </c>
      <c r="B2" t="s">
        <v>108</v>
      </c>
      <c r="C2" t="s">
        <v>161</v>
      </c>
    </row>
    <row r="3" spans="1:3" x14ac:dyDescent="0.35">
      <c r="A3">
        <v>683</v>
      </c>
      <c r="B3" t="s">
        <v>108</v>
      </c>
      <c r="C3" t="s">
        <v>162</v>
      </c>
    </row>
    <row r="4" spans="1:3" x14ac:dyDescent="0.35">
      <c r="A4">
        <v>685</v>
      </c>
      <c r="B4" t="s">
        <v>108</v>
      </c>
      <c r="C4" t="s">
        <v>163</v>
      </c>
    </row>
    <row r="5" spans="1:3" x14ac:dyDescent="0.35">
      <c r="A5">
        <v>690</v>
      </c>
      <c r="B5" t="s">
        <v>108</v>
      </c>
      <c r="C5" t="s">
        <v>164</v>
      </c>
    </row>
    <row r="6" spans="1:3" x14ac:dyDescent="0.35">
      <c r="A6">
        <v>698</v>
      </c>
      <c r="B6" t="s">
        <v>108</v>
      </c>
      <c r="C6" t="s">
        <v>165</v>
      </c>
    </row>
    <row r="7" spans="1:3" x14ac:dyDescent="0.35">
      <c r="A7">
        <v>3322</v>
      </c>
      <c r="B7" t="s">
        <v>5</v>
      </c>
      <c r="C7" t="s">
        <v>161</v>
      </c>
    </row>
    <row r="8" spans="1:3" x14ac:dyDescent="0.35">
      <c r="A8">
        <v>3263</v>
      </c>
      <c r="B8" t="s">
        <v>5</v>
      </c>
      <c r="C8" t="s">
        <v>162</v>
      </c>
    </row>
    <row r="9" spans="1:3" x14ac:dyDescent="0.35">
      <c r="A9">
        <v>3227</v>
      </c>
      <c r="B9" t="s">
        <v>5</v>
      </c>
      <c r="C9" t="s">
        <v>163</v>
      </c>
    </row>
    <row r="10" spans="1:3" x14ac:dyDescent="0.35">
      <c r="A10">
        <v>3178</v>
      </c>
      <c r="B10" t="s">
        <v>5</v>
      </c>
      <c r="C10" t="s">
        <v>164</v>
      </c>
    </row>
    <row r="11" spans="1:3" x14ac:dyDescent="0.35">
      <c r="A11">
        <v>3120</v>
      </c>
      <c r="B11" t="s">
        <v>5</v>
      </c>
      <c r="C11" t="s">
        <v>165</v>
      </c>
    </row>
    <row r="12" spans="1:3" x14ac:dyDescent="0.35">
      <c r="A12">
        <v>16</v>
      </c>
      <c r="B12" t="s">
        <v>6</v>
      </c>
      <c r="C12" t="s">
        <v>161</v>
      </c>
    </row>
    <row r="13" spans="1:3" x14ac:dyDescent="0.35">
      <c r="A13">
        <v>20</v>
      </c>
      <c r="B13" t="s">
        <v>6</v>
      </c>
      <c r="C13" t="s">
        <v>162</v>
      </c>
    </row>
    <row r="14" spans="1:3" x14ac:dyDescent="0.35">
      <c r="A14">
        <v>5</v>
      </c>
      <c r="B14" t="s">
        <v>6</v>
      </c>
      <c r="C14" t="s">
        <v>163</v>
      </c>
    </row>
    <row r="15" spans="1:3" x14ac:dyDescent="0.35">
      <c r="A15">
        <v>52</v>
      </c>
      <c r="B15" t="s">
        <v>6</v>
      </c>
      <c r="C15" t="s">
        <v>164</v>
      </c>
    </row>
    <row r="16" spans="1:3" x14ac:dyDescent="0.35">
      <c r="A16">
        <v>26</v>
      </c>
      <c r="B16" t="s">
        <v>6</v>
      </c>
      <c r="C16" t="s">
        <v>165</v>
      </c>
    </row>
    <row r="17" spans="1:3" x14ac:dyDescent="0.35">
      <c r="A17">
        <v>77</v>
      </c>
      <c r="B17" t="s">
        <v>7</v>
      </c>
      <c r="C17" t="s">
        <v>161</v>
      </c>
    </row>
    <row r="18" spans="1:3" x14ac:dyDescent="0.35">
      <c r="A18">
        <v>55</v>
      </c>
      <c r="B18" t="s">
        <v>7</v>
      </c>
      <c r="C18" t="s">
        <v>162</v>
      </c>
    </row>
    <row r="19" spans="1:3" x14ac:dyDescent="0.35">
      <c r="A19">
        <v>55</v>
      </c>
      <c r="B19" t="s">
        <v>7</v>
      </c>
      <c r="C19" t="s">
        <v>163</v>
      </c>
    </row>
    <row r="20" spans="1:3" x14ac:dyDescent="0.35">
      <c r="A20">
        <v>95</v>
      </c>
      <c r="B20" t="s">
        <v>7</v>
      </c>
      <c r="C20" t="s">
        <v>164</v>
      </c>
    </row>
    <row r="21" spans="1:3" x14ac:dyDescent="0.35">
      <c r="A21" s="2">
        <v>32</v>
      </c>
      <c r="B21" s="2" t="s">
        <v>7</v>
      </c>
      <c r="C21" s="2" t="s">
        <v>165</v>
      </c>
    </row>
    <row r="22" spans="1:3" x14ac:dyDescent="0.35">
      <c r="A22" s="2">
        <v>1</v>
      </c>
      <c r="B22" s="2" t="s">
        <v>132</v>
      </c>
      <c r="C22" s="2" t="s">
        <v>161</v>
      </c>
    </row>
    <row r="23" spans="1:3" x14ac:dyDescent="0.35">
      <c r="A23" s="2">
        <v>1</v>
      </c>
      <c r="B23" s="2" t="s">
        <v>132</v>
      </c>
      <c r="C23" s="2" t="s">
        <v>162</v>
      </c>
    </row>
    <row r="24" spans="1:3" x14ac:dyDescent="0.35">
      <c r="A24" s="2">
        <v>1</v>
      </c>
      <c r="B24" s="2" t="s">
        <v>132</v>
      </c>
      <c r="C24" s="2" t="s">
        <v>163</v>
      </c>
    </row>
    <row r="25" spans="1:3" x14ac:dyDescent="0.35">
      <c r="A25" s="2">
        <v>1</v>
      </c>
      <c r="B25" s="2" t="s">
        <v>132</v>
      </c>
      <c r="C25" s="2" t="s">
        <v>164</v>
      </c>
    </row>
    <row r="26" spans="1:3" x14ac:dyDescent="0.35">
      <c r="A26" s="2">
        <v>1</v>
      </c>
      <c r="B26" s="2" t="s">
        <v>132</v>
      </c>
      <c r="C26" s="2" t="s">
        <v>165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4.5" x14ac:dyDescent="0.35"/>
  <cols>
    <col min="1" max="1" width="20.36328125" bestFit="1" customWidth="1"/>
    <col min="2" max="2" width="8.08984375" bestFit="1" customWidth="1"/>
    <col min="3" max="3" width="14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3728</v>
      </c>
      <c r="C2" t="s">
        <v>34</v>
      </c>
    </row>
    <row r="3" spans="1:3" x14ac:dyDescent="0.35">
      <c r="A3" t="s">
        <v>112</v>
      </c>
      <c r="B3">
        <v>21069</v>
      </c>
      <c r="C3" t="s">
        <v>34</v>
      </c>
    </row>
    <row r="4" spans="1:3" x14ac:dyDescent="0.35">
      <c r="A4" t="s">
        <v>113</v>
      </c>
      <c r="B4">
        <v>1058</v>
      </c>
      <c r="C4" t="s">
        <v>34</v>
      </c>
    </row>
    <row r="5" spans="1:3" x14ac:dyDescent="0.35">
      <c r="A5" t="s">
        <v>30</v>
      </c>
      <c r="B5">
        <v>29184</v>
      </c>
      <c r="C5" t="s">
        <v>34</v>
      </c>
    </row>
    <row r="6" spans="1:3" x14ac:dyDescent="0.35">
      <c r="A6" t="s">
        <v>111</v>
      </c>
      <c r="B6">
        <v>80</v>
      </c>
      <c r="C6" t="s">
        <v>24</v>
      </c>
    </row>
    <row r="7" spans="1:3" x14ac:dyDescent="0.35">
      <c r="A7" t="s">
        <v>112</v>
      </c>
      <c r="B7">
        <v>633</v>
      </c>
      <c r="C7" t="s">
        <v>24</v>
      </c>
    </row>
    <row r="8" spans="1:3" x14ac:dyDescent="0.35">
      <c r="A8" t="s">
        <v>113</v>
      </c>
      <c r="B8">
        <v>73</v>
      </c>
      <c r="C8" t="s">
        <v>24</v>
      </c>
    </row>
    <row r="9" spans="1:3" x14ac:dyDescent="0.35">
      <c r="A9" t="s">
        <v>30</v>
      </c>
      <c r="B9">
        <v>837</v>
      </c>
      <c r="C9" t="s">
        <v>24</v>
      </c>
    </row>
    <row r="10" spans="1:3" x14ac:dyDescent="0.35">
      <c r="A10" t="s">
        <v>111</v>
      </c>
      <c r="B10">
        <v>118</v>
      </c>
      <c r="C10" t="s">
        <v>35</v>
      </c>
    </row>
    <row r="11" spans="1:3" x14ac:dyDescent="0.35">
      <c r="A11" t="s">
        <v>112</v>
      </c>
      <c r="B11">
        <v>1545</v>
      </c>
      <c r="C11" t="s">
        <v>35</v>
      </c>
    </row>
    <row r="12" spans="1:3" x14ac:dyDescent="0.35">
      <c r="A12" t="s">
        <v>113</v>
      </c>
      <c r="B12">
        <v>89</v>
      </c>
      <c r="C12" t="s">
        <v>35</v>
      </c>
    </row>
    <row r="13" spans="1:3" x14ac:dyDescent="0.35">
      <c r="A13" t="s">
        <v>30</v>
      </c>
      <c r="B13">
        <v>2084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4.5" x14ac:dyDescent="0.35"/>
  <cols>
    <col min="1" max="1" width="8.08984375" bestFit="1" customWidth="1"/>
    <col min="2" max="2" width="72.36328125" bestFit="1" customWidth="1"/>
    <col min="3" max="3" width="17.453125" bestFit="1" customWidth="1"/>
    <col min="4" max="4" width="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394</v>
      </c>
      <c r="B2" t="s">
        <v>133</v>
      </c>
      <c r="C2" t="s">
        <v>3</v>
      </c>
      <c r="D2">
        <v>1</v>
      </c>
    </row>
    <row r="3" spans="1:4" x14ac:dyDescent="0.35">
      <c r="A3">
        <v>625</v>
      </c>
      <c r="B3" t="s">
        <v>133</v>
      </c>
      <c r="C3" t="s">
        <v>77</v>
      </c>
      <c r="D3">
        <v>1</v>
      </c>
    </row>
    <row r="4" spans="1:4" x14ac:dyDescent="0.35">
      <c r="A4">
        <v>50</v>
      </c>
      <c r="B4" t="s">
        <v>166</v>
      </c>
      <c r="C4" t="s">
        <v>3</v>
      </c>
      <c r="D4">
        <v>2</v>
      </c>
    </row>
    <row r="5" spans="1:4" x14ac:dyDescent="0.35">
      <c r="A5">
        <v>92</v>
      </c>
      <c r="B5" t="s">
        <v>166</v>
      </c>
      <c r="C5" t="s">
        <v>77</v>
      </c>
      <c r="D5">
        <v>2</v>
      </c>
    </row>
    <row r="6" spans="1:4" x14ac:dyDescent="0.35">
      <c r="A6">
        <v>44</v>
      </c>
      <c r="B6" t="s">
        <v>167</v>
      </c>
      <c r="C6" t="s">
        <v>3</v>
      </c>
      <c r="D6">
        <v>3</v>
      </c>
    </row>
    <row r="7" spans="1:4" x14ac:dyDescent="0.35">
      <c r="A7">
        <v>24</v>
      </c>
      <c r="B7" t="s">
        <v>167</v>
      </c>
      <c r="C7" t="s">
        <v>77</v>
      </c>
      <c r="D7">
        <v>3</v>
      </c>
    </row>
    <row r="8" spans="1:4" x14ac:dyDescent="0.35">
      <c r="A8">
        <v>6</v>
      </c>
      <c r="B8" t="s">
        <v>168</v>
      </c>
      <c r="C8" t="s">
        <v>3</v>
      </c>
      <c r="D8">
        <v>4</v>
      </c>
    </row>
    <row r="9" spans="1:4" x14ac:dyDescent="0.35">
      <c r="A9">
        <v>1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4.5" x14ac:dyDescent="0.35"/>
  <cols>
    <col min="1" max="1" width="20.36328125" bestFit="1" customWidth="1"/>
    <col min="2" max="2" width="8.08984375" bestFit="1" customWidth="1"/>
    <col min="3" max="3" width="14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22547</v>
      </c>
      <c r="C2" t="s">
        <v>34</v>
      </c>
    </row>
    <row r="3" spans="1:3" x14ac:dyDescent="0.35">
      <c r="A3" t="s">
        <v>112</v>
      </c>
      <c r="B3">
        <v>111857</v>
      </c>
      <c r="C3" t="s">
        <v>34</v>
      </c>
    </row>
    <row r="4" spans="1:3" x14ac:dyDescent="0.35">
      <c r="A4" t="s">
        <v>113</v>
      </c>
      <c r="B4">
        <v>6147</v>
      </c>
      <c r="C4" t="s">
        <v>34</v>
      </c>
    </row>
    <row r="5" spans="1:3" x14ac:dyDescent="0.35">
      <c r="A5" t="s">
        <v>30</v>
      </c>
      <c r="B5">
        <v>183651</v>
      </c>
      <c r="C5" t="s">
        <v>34</v>
      </c>
    </row>
    <row r="6" spans="1:3" x14ac:dyDescent="0.35">
      <c r="A6" t="s">
        <v>111</v>
      </c>
      <c r="B6">
        <v>381</v>
      </c>
      <c r="C6" t="s">
        <v>24</v>
      </c>
    </row>
    <row r="7" spans="1:3" x14ac:dyDescent="0.35">
      <c r="A7" t="s">
        <v>112</v>
      </c>
      <c r="B7">
        <v>2608</v>
      </c>
      <c r="C7" t="s">
        <v>24</v>
      </c>
    </row>
    <row r="8" spans="1:3" x14ac:dyDescent="0.35">
      <c r="A8" t="s">
        <v>113</v>
      </c>
      <c r="B8">
        <v>348</v>
      </c>
      <c r="C8" t="s">
        <v>24</v>
      </c>
    </row>
    <row r="9" spans="1:3" x14ac:dyDescent="0.35">
      <c r="A9" t="s">
        <v>30</v>
      </c>
      <c r="B9">
        <v>4462</v>
      </c>
      <c r="C9" t="s">
        <v>24</v>
      </c>
    </row>
    <row r="10" spans="1:3" x14ac:dyDescent="0.35">
      <c r="A10" t="s">
        <v>111</v>
      </c>
      <c r="B10">
        <v>1314</v>
      </c>
      <c r="C10" t="s">
        <v>35</v>
      </c>
    </row>
    <row r="11" spans="1:3" x14ac:dyDescent="0.35">
      <c r="A11" t="s">
        <v>112</v>
      </c>
      <c r="B11">
        <v>9458</v>
      </c>
      <c r="C11" t="s">
        <v>35</v>
      </c>
    </row>
    <row r="12" spans="1:3" x14ac:dyDescent="0.35">
      <c r="A12" t="s">
        <v>113</v>
      </c>
      <c r="B12">
        <v>529</v>
      </c>
      <c r="C12" t="s">
        <v>35</v>
      </c>
    </row>
    <row r="13" spans="1:3" x14ac:dyDescent="0.35">
      <c r="A13" t="s">
        <v>30</v>
      </c>
      <c r="B13">
        <v>12118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4.5" x14ac:dyDescent="0.35"/>
  <cols>
    <col min="1" max="1" width="8.08984375" bestFit="1" customWidth="1"/>
    <col min="2" max="2" width="72.36328125" bestFit="1" customWidth="1"/>
    <col min="3" max="3" width="17.453125" bestFit="1" customWidth="1"/>
    <col min="4" max="4" width="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2794</v>
      </c>
      <c r="B2" t="s">
        <v>133</v>
      </c>
      <c r="C2" t="s">
        <v>3</v>
      </c>
      <c r="D2">
        <v>1</v>
      </c>
    </row>
    <row r="3" spans="1:4" x14ac:dyDescent="0.35">
      <c r="A3">
        <v>2784</v>
      </c>
      <c r="B3" t="s">
        <v>133</v>
      </c>
      <c r="C3" t="s">
        <v>77</v>
      </c>
      <c r="D3">
        <v>1</v>
      </c>
    </row>
    <row r="4" spans="1:4" x14ac:dyDescent="0.35">
      <c r="A4">
        <v>399</v>
      </c>
      <c r="B4" t="s">
        <v>166</v>
      </c>
      <c r="C4" t="s">
        <v>3</v>
      </c>
      <c r="D4">
        <v>2</v>
      </c>
    </row>
    <row r="5" spans="1:4" x14ac:dyDescent="0.35">
      <c r="A5">
        <v>623</v>
      </c>
      <c r="B5" t="s">
        <v>166</v>
      </c>
      <c r="C5" t="s">
        <v>77</v>
      </c>
      <c r="D5">
        <v>2</v>
      </c>
    </row>
    <row r="6" spans="1:4" x14ac:dyDescent="0.35">
      <c r="A6">
        <v>180</v>
      </c>
      <c r="B6" t="s">
        <v>167</v>
      </c>
      <c r="C6" t="s">
        <v>3</v>
      </c>
      <c r="D6">
        <v>3</v>
      </c>
    </row>
    <row r="7" spans="1:4" x14ac:dyDescent="0.35">
      <c r="A7">
        <v>169</v>
      </c>
      <c r="B7" t="s">
        <v>167</v>
      </c>
      <c r="C7" t="s">
        <v>77</v>
      </c>
      <c r="D7">
        <v>3</v>
      </c>
    </row>
    <row r="8" spans="1:4" x14ac:dyDescent="0.35">
      <c r="A8">
        <v>21</v>
      </c>
      <c r="B8" t="s">
        <v>168</v>
      </c>
      <c r="C8" t="s">
        <v>3</v>
      </c>
      <c r="D8">
        <v>4</v>
      </c>
    </row>
    <row r="9" spans="1:4" x14ac:dyDescent="0.35">
      <c r="A9">
        <v>15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4.5" x14ac:dyDescent="0.35"/>
  <cols>
    <col min="1" max="1" width="5" bestFit="1" customWidth="1"/>
    <col min="2" max="2" width="38.7265625" bestFit="1" customWidth="1"/>
    <col min="3" max="3" width="8.08984375" bestFit="1" customWidth="1"/>
    <col min="4" max="4" width="38.36328125" bestFit="1" customWidth="1"/>
    <col min="5" max="5" width="9.453125" bestFit="1" customWidth="1"/>
  </cols>
  <sheetData>
    <row r="1" spans="1:5" x14ac:dyDescent="0.3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35">
      <c r="A2">
        <v>1</v>
      </c>
      <c r="B2" t="s">
        <v>34</v>
      </c>
      <c r="C2">
        <v>10927</v>
      </c>
      <c r="D2" t="s">
        <v>115</v>
      </c>
      <c r="E2">
        <v>1</v>
      </c>
    </row>
    <row r="3" spans="1:5" x14ac:dyDescent="0.35">
      <c r="A3">
        <v>2</v>
      </c>
      <c r="B3" t="s">
        <v>35</v>
      </c>
      <c r="C3">
        <v>424</v>
      </c>
      <c r="D3" t="s">
        <v>115</v>
      </c>
      <c r="E3">
        <v>1</v>
      </c>
    </row>
    <row r="4" spans="1:5" x14ac:dyDescent="0.35">
      <c r="A4">
        <v>3</v>
      </c>
      <c r="B4" t="s">
        <v>36</v>
      </c>
      <c r="C4">
        <v>145</v>
      </c>
      <c r="D4" t="s">
        <v>115</v>
      </c>
      <c r="E4">
        <v>1</v>
      </c>
    </row>
    <row r="5" spans="1:5" x14ac:dyDescent="0.35">
      <c r="A5">
        <v>4</v>
      </c>
      <c r="B5" t="s">
        <v>37</v>
      </c>
      <c r="C5">
        <v>8</v>
      </c>
      <c r="D5" t="s">
        <v>115</v>
      </c>
      <c r="E5">
        <v>1</v>
      </c>
    </row>
    <row r="6" spans="1:5" x14ac:dyDescent="0.35">
      <c r="A6">
        <v>5</v>
      </c>
      <c r="B6" t="s">
        <v>38</v>
      </c>
      <c r="C6">
        <v>1</v>
      </c>
      <c r="D6" t="s">
        <v>115</v>
      </c>
      <c r="E6">
        <v>1</v>
      </c>
    </row>
    <row r="7" spans="1:5" x14ac:dyDescent="0.35">
      <c r="A7">
        <v>6</v>
      </c>
      <c r="B7" t="s">
        <v>46</v>
      </c>
      <c r="C7">
        <v>1</v>
      </c>
      <c r="D7" t="s">
        <v>115</v>
      </c>
      <c r="E7">
        <v>1</v>
      </c>
    </row>
    <row r="8" spans="1:5" x14ac:dyDescent="0.3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35">
      <c r="A9">
        <v>8</v>
      </c>
      <c r="B9" t="s">
        <v>4</v>
      </c>
      <c r="C9">
        <v>1</v>
      </c>
      <c r="D9" t="s">
        <v>115</v>
      </c>
      <c r="E9">
        <v>1</v>
      </c>
    </row>
    <row r="10" spans="1:5" x14ac:dyDescent="0.35">
      <c r="A10">
        <v>9</v>
      </c>
      <c r="B10" t="s">
        <v>39</v>
      </c>
      <c r="C10">
        <v>1</v>
      </c>
      <c r="D10" t="s">
        <v>115</v>
      </c>
      <c r="E10">
        <v>1</v>
      </c>
    </row>
    <row r="11" spans="1:5" x14ac:dyDescent="0.35">
      <c r="A11">
        <v>10</v>
      </c>
      <c r="B11" t="s">
        <v>40</v>
      </c>
      <c r="C11">
        <v>0</v>
      </c>
      <c r="D11" t="s">
        <v>115</v>
      </c>
      <c r="E11">
        <v>1</v>
      </c>
    </row>
    <row r="12" spans="1:5" x14ac:dyDescent="0.35">
      <c r="A12">
        <v>11</v>
      </c>
      <c r="B12" t="s">
        <v>41</v>
      </c>
      <c r="C12">
        <v>785</v>
      </c>
      <c r="D12" t="s">
        <v>115</v>
      </c>
      <c r="E12">
        <v>1</v>
      </c>
    </row>
    <row r="13" spans="1:5" x14ac:dyDescent="0.3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35">
      <c r="A14">
        <v>13</v>
      </c>
      <c r="B14" t="s">
        <v>11</v>
      </c>
      <c r="C14">
        <v>2</v>
      </c>
      <c r="D14" t="s">
        <v>115</v>
      </c>
      <c r="E14">
        <v>1</v>
      </c>
    </row>
    <row r="15" spans="1:5" x14ac:dyDescent="0.35">
      <c r="A15">
        <v>14</v>
      </c>
      <c r="B15" t="s">
        <v>43</v>
      </c>
      <c r="C15">
        <v>2</v>
      </c>
      <c r="D15" t="s">
        <v>115</v>
      </c>
      <c r="E15">
        <v>1</v>
      </c>
    </row>
    <row r="16" spans="1:5" x14ac:dyDescent="0.3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35">
      <c r="A17">
        <v>16</v>
      </c>
      <c r="B17" t="s">
        <v>45</v>
      </c>
      <c r="C17">
        <v>1</v>
      </c>
      <c r="D17" t="s">
        <v>115</v>
      </c>
      <c r="E17">
        <v>1</v>
      </c>
    </row>
    <row r="18" spans="1:5" x14ac:dyDescent="0.35">
      <c r="A18">
        <v>1</v>
      </c>
      <c r="B18" t="s">
        <v>34</v>
      </c>
      <c r="C18">
        <v>1338</v>
      </c>
      <c r="D18" t="s">
        <v>12</v>
      </c>
      <c r="E18">
        <v>2</v>
      </c>
    </row>
    <row r="19" spans="1:5" x14ac:dyDescent="0.35">
      <c r="A19">
        <v>2</v>
      </c>
      <c r="B19" t="s">
        <v>35</v>
      </c>
      <c r="C19">
        <v>59</v>
      </c>
      <c r="D19" t="s">
        <v>12</v>
      </c>
      <c r="E19">
        <v>2</v>
      </c>
    </row>
    <row r="20" spans="1:5" x14ac:dyDescent="0.35">
      <c r="A20">
        <v>3</v>
      </c>
      <c r="B20" t="s">
        <v>36</v>
      </c>
      <c r="C20">
        <v>51</v>
      </c>
      <c r="D20" t="s">
        <v>12</v>
      </c>
      <c r="E20">
        <v>2</v>
      </c>
    </row>
    <row r="21" spans="1:5" x14ac:dyDescent="0.3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3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3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3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3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35">
      <c r="A26">
        <v>9</v>
      </c>
      <c r="B26" t="s">
        <v>39</v>
      </c>
      <c r="C26">
        <v>0</v>
      </c>
      <c r="D26" t="s">
        <v>12</v>
      </c>
      <c r="E26">
        <v>2</v>
      </c>
    </row>
    <row r="27" spans="1:5" x14ac:dyDescent="0.35">
      <c r="A27">
        <v>10</v>
      </c>
      <c r="B27" t="s">
        <v>40</v>
      </c>
      <c r="C27">
        <v>1</v>
      </c>
      <c r="D27" t="s">
        <v>12</v>
      </c>
      <c r="E27">
        <v>2</v>
      </c>
    </row>
    <row r="28" spans="1:5" x14ac:dyDescent="0.35">
      <c r="A28">
        <v>11</v>
      </c>
      <c r="B28" t="s">
        <v>41</v>
      </c>
      <c r="C28">
        <v>365</v>
      </c>
      <c r="D28" t="s">
        <v>12</v>
      </c>
      <c r="E28">
        <v>2</v>
      </c>
    </row>
    <row r="29" spans="1:5" x14ac:dyDescent="0.3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35">
      <c r="A30">
        <v>13</v>
      </c>
      <c r="B30" t="s">
        <v>11</v>
      </c>
      <c r="C30">
        <v>12</v>
      </c>
      <c r="D30" t="s">
        <v>12</v>
      </c>
      <c r="E30">
        <v>2</v>
      </c>
    </row>
    <row r="31" spans="1:5" x14ac:dyDescent="0.35">
      <c r="A31">
        <v>14</v>
      </c>
      <c r="B31" t="s">
        <v>43</v>
      </c>
      <c r="C31">
        <v>11</v>
      </c>
      <c r="D31" t="s">
        <v>12</v>
      </c>
      <c r="E31">
        <v>2</v>
      </c>
    </row>
    <row r="32" spans="1:5" x14ac:dyDescent="0.3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35">
      <c r="A33">
        <v>16</v>
      </c>
      <c r="B33" t="s">
        <v>45</v>
      </c>
      <c r="C33">
        <v>2</v>
      </c>
      <c r="D33" t="s">
        <v>12</v>
      </c>
      <c r="E33">
        <v>2</v>
      </c>
    </row>
    <row r="34" spans="1:5" x14ac:dyDescent="0.35">
      <c r="A34">
        <v>1</v>
      </c>
      <c r="B34" t="s">
        <v>34</v>
      </c>
      <c r="C34">
        <v>6451</v>
      </c>
      <c r="D34" t="s">
        <v>94</v>
      </c>
      <c r="E34">
        <v>3</v>
      </c>
    </row>
    <row r="35" spans="1:5" x14ac:dyDescent="0.35">
      <c r="A35">
        <v>2</v>
      </c>
      <c r="B35" t="s">
        <v>35</v>
      </c>
      <c r="C35">
        <v>94</v>
      </c>
      <c r="D35" t="s">
        <v>94</v>
      </c>
      <c r="E35">
        <v>3</v>
      </c>
    </row>
    <row r="36" spans="1:5" x14ac:dyDescent="0.35">
      <c r="A36">
        <v>3</v>
      </c>
      <c r="B36" t="s">
        <v>36</v>
      </c>
      <c r="C36">
        <v>36</v>
      </c>
      <c r="D36" t="s">
        <v>94</v>
      </c>
      <c r="E36">
        <v>3</v>
      </c>
    </row>
    <row r="37" spans="1:5" x14ac:dyDescent="0.3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3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3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3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3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3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3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35">
      <c r="A44">
        <v>11</v>
      </c>
      <c r="B44" t="s">
        <v>41</v>
      </c>
      <c r="C44">
        <v>41</v>
      </c>
      <c r="D44" t="s">
        <v>94</v>
      </c>
      <c r="E44">
        <v>3</v>
      </c>
    </row>
    <row r="45" spans="1:5" x14ac:dyDescent="0.3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3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3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3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3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35">
      <c r="A50">
        <v>1</v>
      </c>
      <c r="B50" t="s">
        <v>34</v>
      </c>
      <c r="C50">
        <v>618</v>
      </c>
      <c r="D50" t="s">
        <v>84</v>
      </c>
      <c r="E50">
        <v>4</v>
      </c>
    </row>
    <row r="51" spans="1:5" x14ac:dyDescent="0.35">
      <c r="A51">
        <v>2</v>
      </c>
      <c r="B51" t="s">
        <v>35</v>
      </c>
      <c r="C51">
        <v>29</v>
      </c>
      <c r="D51" t="s">
        <v>84</v>
      </c>
      <c r="E51">
        <v>4</v>
      </c>
    </row>
    <row r="52" spans="1:5" x14ac:dyDescent="0.35">
      <c r="A52">
        <v>3</v>
      </c>
      <c r="B52" t="s">
        <v>36</v>
      </c>
      <c r="C52">
        <v>26</v>
      </c>
      <c r="D52" t="s">
        <v>84</v>
      </c>
      <c r="E52">
        <v>4</v>
      </c>
    </row>
    <row r="53" spans="1:5" x14ac:dyDescent="0.3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3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35">
      <c r="A55">
        <v>6</v>
      </c>
      <c r="B55" t="s">
        <v>46</v>
      </c>
      <c r="C55">
        <v>1</v>
      </c>
      <c r="D55" t="s">
        <v>84</v>
      </c>
      <c r="E55">
        <v>4</v>
      </c>
    </row>
    <row r="56" spans="1:5" x14ac:dyDescent="0.3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3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3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3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35">
      <c r="A60">
        <v>11</v>
      </c>
      <c r="B60" t="s">
        <v>41</v>
      </c>
      <c r="C60">
        <v>44</v>
      </c>
      <c r="D60" t="s">
        <v>84</v>
      </c>
      <c r="E60">
        <v>4</v>
      </c>
    </row>
    <row r="61" spans="1:5" x14ac:dyDescent="0.3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3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3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3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3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35">
      <c r="A66">
        <v>1</v>
      </c>
      <c r="B66" t="s">
        <v>34</v>
      </c>
      <c r="C66">
        <v>1290</v>
      </c>
      <c r="D66" t="s">
        <v>117</v>
      </c>
      <c r="E66">
        <v>5</v>
      </c>
    </row>
    <row r="67" spans="1:5" x14ac:dyDescent="0.35">
      <c r="A67">
        <v>2</v>
      </c>
      <c r="B67" t="s">
        <v>35</v>
      </c>
      <c r="C67">
        <v>23</v>
      </c>
      <c r="D67" t="s">
        <v>117</v>
      </c>
      <c r="E67">
        <v>5</v>
      </c>
    </row>
    <row r="68" spans="1:5" x14ac:dyDescent="0.35">
      <c r="A68">
        <v>3</v>
      </c>
      <c r="B68" t="s">
        <v>36</v>
      </c>
      <c r="C68">
        <v>9</v>
      </c>
      <c r="D68" t="s">
        <v>117</v>
      </c>
      <c r="E68">
        <v>5</v>
      </c>
    </row>
    <row r="69" spans="1:5" x14ac:dyDescent="0.3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3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3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3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3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3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3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35">
      <c r="A76">
        <v>11</v>
      </c>
      <c r="B76" t="s">
        <v>41</v>
      </c>
      <c r="C76">
        <v>197</v>
      </c>
      <c r="D76" t="s">
        <v>117</v>
      </c>
      <c r="E76">
        <v>5</v>
      </c>
    </row>
    <row r="77" spans="1:5" x14ac:dyDescent="0.3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35">
      <c r="A78">
        <v>13</v>
      </c>
      <c r="B78" t="s">
        <v>11</v>
      </c>
      <c r="C78">
        <v>2</v>
      </c>
      <c r="D78" t="s">
        <v>117</v>
      </c>
      <c r="E78">
        <v>5</v>
      </c>
    </row>
    <row r="79" spans="1:5" x14ac:dyDescent="0.3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35">
      <c r="A80">
        <v>15</v>
      </c>
      <c r="B80" t="s">
        <v>44</v>
      </c>
      <c r="C80">
        <v>1</v>
      </c>
      <c r="D80" t="s">
        <v>117</v>
      </c>
      <c r="E80">
        <v>5</v>
      </c>
    </row>
    <row r="81" spans="1:5" x14ac:dyDescent="0.35">
      <c r="A81">
        <v>16</v>
      </c>
      <c r="B81" t="s">
        <v>45</v>
      </c>
      <c r="C81">
        <v>1</v>
      </c>
      <c r="D81" t="s">
        <v>117</v>
      </c>
      <c r="E81">
        <v>5</v>
      </c>
    </row>
    <row r="82" spans="1:5" x14ac:dyDescent="0.3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3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3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3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3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3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3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3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35">
      <c r="A90">
        <v>9</v>
      </c>
      <c r="B90" t="s">
        <v>39</v>
      </c>
      <c r="C90">
        <v>1</v>
      </c>
      <c r="D90" t="s">
        <v>39</v>
      </c>
      <c r="E90">
        <v>6</v>
      </c>
    </row>
    <row r="91" spans="1:5" x14ac:dyDescent="0.3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35">
      <c r="A92">
        <v>11</v>
      </c>
      <c r="B92" t="s">
        <v>41</v>
      </c>
      <c r="C92">
        <v>48</v>
      </c>
      <c r="D92" t="s">
        <v>39</v>
      </c>
      <c r="E92">
        <v>6</v>
      </c>
    </row>
    <row r="93" spans="1:5" x14ac:dyDescent="0.3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3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3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3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3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3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3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3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3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3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3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3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3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3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3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3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3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3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3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3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3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3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3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3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3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3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3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3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3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35">
      <c r="A124" s="2">
        <v>11</v>
      </c>
      <c r="B124" s="2" t="s">
        <v>41</v>
      </c>
      <c r="C124" s="2">
        <v>183</v>
      </c>
      <c r="D124" s="2" t="s">
        <v>42</v>
      </c>
      <c r="E124" s="2">
        <v>8</v>
      </c>
    </row>
    <row r="125" spans="1:5" x14ac:dyDescent="0.3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3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3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3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3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35">
      <c r="A130" s="2">
        <v>1</v>
      </c>
      <c r="B130" s="2" t="s">
        <v>34</v>
      </c>
      <c r="C130" s="2">
        <v>20285</v>
      </c>
      <c r="D130" s="2" t="s">
        <v>83</v>
      </c>
      <c r="E130" s="2">
        <v>9</v>
      </c>
    </row>
    <row r="131" spans="1:5" x14ac:dyDescent="0.35">
      <c r="A131" s="2">
        <v>2</v>
      </c>
      <c r="B131" s="2" t="s">
        <v>35</v>
      </c>
      <c r="C131" s="2">
        <v>511</v>
      </c>
      <c r="D131" s="2" t="s">
        <v>83</v>
      </c>
      <c r="E131" s="2">
        <v>9</v>
      </c>
    </row>
    <row r="132" spans="1:5" x14ac:dyDescent="0.35">
      <c r="A132" s="2">
        <v>3</v>
      </c>
      <c r="B132" s="2" t="s">
        <v>36</v>
      </c>
      <c r="C132" s="2">
        <v>284</v>
      </c>
      <c r="D132" s="2" t="s">
        <v>83</v>
      </c>
      <c r="E132" s="2">
        <v>9</v>
      </c>
    </row>
    <row r="133" spans="1:5" x14ac:dyDescent="0.35">
      <c r="A133" s="2">
        <v>4</v>
      </c>
      <c r="B133" s="2" t="s">
        <v>37</v>
      </c>
      <c r="C133" s="2">
        <v>2</v>
      </c>
      <c r="D133" s="2" t="s">
        <v>83</v>
      </c>
      <c r="E133" s="2">
        <v>9</v>
      </c>
    </row>
    <row r="134" spans="1:5" x14ac:dyDescent="0.35">
      <c r="A134" s="2">
        <v>5</v>
      </c>
      <c r="B134" s="2" t="s">
        <v>38</v>
      </c>
      <c r="C134" s="2">
        <v>2</v>
      </c>
      <c r="D134" s="2" t="s">
        <v>83</v>
      </c>
      <c r="E134" s="2">
        <v>9</v>
      </c>
    </row>
    <row r="135" spans="1:5" x14ac:dyDescent="0.35">
      <c r="A135" s="2">
        <v>6</v>
      </c>
      <c r="B135" s="2" t="s">
        <v>46</v>
      </c>
      <c r="C135" s="2">
        <v>3</v>
      </c>
      <c r="D135" s="2" t="s">
        <v>83</v>
      </c>
      <c r="E135" s="2">
        <v>9</v>
      </c>
    </row>
    <row r="136" spans="1:5" x14ac:dyDescent="0.3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3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35">
      <c r="A138" s="2">
        <v>9</v>
      </c>
      <c r="B138" s="2" t="s">
        <v>39</v>
      </c>
      <c r="C138" s="2">
        <v>1</v>
      </c>
      <c r="D138" s="2" t="s">
        <v>83</v>
      </c>
      <c r="E138" s="2">
        <v>9</v>
      </c>
    </row>
    <row r="139" spans="1:5" x14ac:dyDescent="0.35">
      <c r="A139" s="2">
        <v>10</v>
      </c>
      <c r="B139" s="2" t="s">
        <v>40</v>
      </c>
      <c r="C139" s="2">
        <v>2</v>
      </c>
      <c r="D139" s="2" t="s">
        <v>83</v>
      </c>
      <c r="E139" s="2">
        <v>9</v>
      </c>
    </row>
    <row r="140" spans="1:5" x14ac:dyDescent="0.35">
      <c r="A140" s="2">
        <v>11</v>
      </c>
      <c r="B140" s="2" t="s">
        <v>41</v>
      </c>
      <c r="C140" s="2">
        <v>1207</v>
      </c>
      <c r="D140" s="2" t="s">
        <v>83</v>
      </c>
      <c r="E140" s="2">
        <v>9</v>
      </c>
    </row>
    <row r="141" spans="1:5" x14ac:dyDescent="0.3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35">
      <c r="A142" s="2">
        <v>13</v>
      </c>
      <c r="B142" s="2" t="s">
        <v>11</v>
      </c>
      <c r="C142" s="2">
        <v>23</v>
      </c>
      <c r="D142" s="2" t="s">
        <v>83</v>
      </c>
      <c r="E142" s="2">
        <v>9</v>
      </c>
    </row>
    <row r="143" spans="1:5" x14ac:dyDescent="0.35">
      <c r="A143" s="2">
        <v>14</v>
      </c>
      <c r="B143" s="2" t="s">
        <v>43</v>
      </c>
      <c r="C143" s="2">
        <v>14</v>
      </c>
      <c r="D143" s="2" t="s">
        <v>83</v>
      </c>
      <c r="E143" s="2">
        <v>9</v>
      </c>
    </row>
    <row r="144" spans="1:5" x14ac:dyDescent="0.35">
      <c r="A144" s="2">
        <v>15</v>
      </c>
      <c r="B144" s="2" t="s">
        <v>44</v>
      </c>
      <c r="C144" s="2">
        <v>1</v>
      </c>
      <c r="D144" s="2" t="s">
        <v>83</v>
      </c>
      <c r="E144" s="2">
        <v>9</v>
      </c>
    </row>
    <row r="145" spans="1:5" x14ac:dyDescent="0.35">
      <c r="A145" s="2">
        <v>16</v>
      </c>
      <c r="B145" s="2" t="s">
        <v>45</v>
      </c>
      <c r="C145" s="2">
        <v>8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4.5" x14ac:dyDescent="0.35"/>
  <cols>
    <col min="1" max="1" width="5" bestFit="1" customWidth="1"/>
    <col min="2" max="2" width="8.08984375" bestFit="1" customWidth="1"/>
    <col min="3" max="3" width="36.1796875" bestFit="1" customWidth="1"/>
    <col min="4" max="4" width="17.1796875" bestFit="1" customWidth="1"/>
  </cols>
  <sheetData>
    <row r="1" spans="1:4" x14ac:dyDescent="0.35">
      <c r="A1" t="s">
        <v>95</v>
      </c>
      <c r="B1" t="s">
        <v>100</v>
      </c>
      <c r="C1" t="s">
        <v>2</v>
      </c>
      <c r="D1" t="s">
        <v>110</v>
      </c>
    </row>
    <row r="2" spans="1:4" x14ac:dyDescent="0.35">
      <c r="A2">
        <v>1</v>
      </c>
      <c r="B2">
        <v>5</v>
      </c>
      <c r="C2" t="s">
        <v>85</v>
      </c>
      <c r="D2" t="s">
        <v>3</v>
      </c>
    </row>
    <row r="3" spans="1:4" x14ac:dyDescent="0.35">
      <c r="A3">
        <v>2</v>
      </c>
      <c r="B3">
        <v>2</v>
      </c>
      <c r="C3" t="s">
        <v>85</v>
      </c>
      <c r="D3" t="s">
        <v>86</v>
      </c>
    </row>
    <row r="4" spans="1:4" x14ac:dyDescent="0.3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4.5" x14ac:dyDescent="0.35"/>
  <cols>
    <col min="1" max="1" width="5.26953125" bestFit="1" customWidth="1"/>
    <col min="2" max="2" width="19.453125" bestFit="1" customWidth="1"/>
    <col min="3" max="3" width="8.54296875" bestFit="1" customWidth="1"/>
  </cols>
  <sheetData>
    <row r="1" spans="1:3" x14ac:dyDescent="0.35">
      <c r="A1" t="s">
        <v>95</v>
      </c>
      <c r="B1" t="s">
        <v>130</v>
      </c>
      <c r="C1" t="s">
        <v>100</v>
      </c>
    </row>
    <row r="2" spans="1:3" x14ac:dyDescent="0.35">
      <c r="A2">
        <v>1</v>
      </c>
      <c r="B2" t="s">
        <v>13</v>
      </c>
      <c r="C2">
        <v>243</v>
      </c>
    </row>
    <row r="3" spans="1:3" x14ac:dyDescent="0.35">
      <c r="A3">
        <v>2</v>
      </c>
      <c r="B3" t="s">
        <v>14</v>
      </c>
      <c r="C3">
        <v>52</v>
      </c>
    </row>
    <row r="4" spans="1:3" x14ac:dyDescent="0.35">
      <c r="A4">
        <v>3</v>
      </c>
      <c r="B4" t="s">
        <v>15</v>
      </c>
      <c r="C4">
        <v>26</v>
      </c>
    </row>
    <row r="5" spans="1:3" x14ac:dyDescent="0.35">
      <c r="A5">
        <v>4</v>
      </c>
      <c r="B5" t="s">
        <v>80</v>
      </c>
      <c r="C5">
        <v>97</v>
      </c>
    </row>
    <row r="6" spans="1:3" x14ac:dyDescent="0.35">
      <c r="A6">
        <v>5</v>
      </c>
      <c r="B6" t="s">
        <v>81</v>
      </c>
      <c r="C6">
        <v>0</v>
      </c>
    </row>
    <row r="7" spans="1:3" x14ac:dyDescent="0.35">
      <c r="A7">
        <v>6</v>
      </c>
      <c r="B7" t="s">
        <v>131</v>
      </c>
      <c r="C7">
        <v>0</v>
      </c>
    </row>
    <row r="8" spans="1:3" x14ac:dyDescent="0.35">
      <c r="A8">
        <v>7</v>
      </c>
      <c r="B8" t="s">
        <v>16</v>
      </c>
      <c r="C8">
        <v>0</v>
      </c>
    </row>
    <row r="9" spans="1:3" x14ac:dyDescent="0.35">
      <c r="A9">
        <v>8</v>
      </c>
      <c r="B9" t="s">
        <v>17</v>
      </c>
      <c r="C9">
        <v>0</v>
      </c>
    </row>
    <row r="10" spans="1:3" x14ac:dyDescent="0.35">
      <c r="A10">
        <v>9</v>
      </c>
      <c r="B10" t="s">
        <v>18</v>
      </c>
      <c r="C10">
        <v>0</v>
      </c>
    </row>
    <row r="11" spans="1:3" x14ac:dyDescent="0.35">
      <c r="A11">
        <v>10</v>
      </c>
      <c r="B11" t="s">
        <v>19</v>
      </c>
      <c r="C11">
        <v>0</v>
      </c>
    </row>
    <row r="12" spans="1:3" x14ac:dyDescent="0.3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4.5" x14ac:dyDescent="0.35"/>
  <cols>
    <col min="1" max="1" width="5" bestFit="1" customWidth="1"/>
    <col min="2" max="2" width="13.7265625" bestFit="1" customWidth="1"/>
    <col min="3" max="3" width="9.81640625" bestFit="1" customWidth="1"/>
    <col min="4" max="4" width="9.453125" bestFit="1" customWidth="1"/>
  </cols>
  <sheetData>
    <row r="1" spans="1:4" x14ac:dyDescent="0.35">
      <c r="A1" t="s">
        <v>95</v>
      </c>
      <c r="B1" t="s">
        <v>126</v>
      </c>
      <c r="C1" t="s">
        <v>30</v>
      </c>
      <c r="D1" t="s">
        <v>127</v>
      </c>
    </row>
    <row r="2" spans="1:4" x14ac:dyDescent="0.35">
      <c r="A2">
        <v>1</v>
      </c>
      <c r="B2" t="s">
        <v>128</v>
      </c>
      <c r="C2">
        <v>0</v>
      </c>
      <c r="D2">
        <v>0</v>
      </c>
    </row>
    <row r="3" spans="1:4" x14ac:dyDescent="0.35">
      <c r="A3">
        <v>2</v>
      </c>
      <c r="B3" t="s">
        <v>129</v>
      </c>
      <c r="C3">
        <v>0</v>
      </c>
      <c r="D3">
        <v>0</v>
      </c>
    </row>
    <row r="4" spans="1:4" x14ac:dyDescent="0.3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4.5" x14ac:dyDescent="0.35"/>
  <cols>
    <col min="1" max="1" width="5" bestFit="1" customWidth="1"/>
    <col min="2" max="2" width="17.81640625" bestFit="1" customWidth="1"/>
    <col min="3" max="3" width="13.6328125" bestFit="1" customWidth="1"/>
    <col min="4" max="4" width="7.453125" bestFit="1" customWidth="1"/>
    <col min="6" max="6" width="8.08984375" bestFit="1" customWidth="1"/>
    <col min="7" max="7" width="10.8164062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153</v>
      </c>
      <c r="C2" t="s">
        <v>31</v>
      </c>
      <c r="D2" t="s">
        <v>30</v>
      </c>
      <c r="E2">
        <v>1</v>
      </c>
      <c r="F2">
        <v>138</v>
      </c>
      <c r="G2">
        <v>1</v>
      </c>
    </row>
    <row r="3" spans="1:7" x14ac:dyDescent="0.35">
      <c r="A3">
        <v>2</v>
      </c>
      <c r="B3" t="s">
        <v>123</v>
      </c>
      <c r="C3" t="s">
        <v>31</v>
      </c>
      <c r="D3" t="s">
        <v>30</v>
      </c>
      <c r="E3">
        <v>1</v>
      </c>
      <c r="F3">
        <v>22</v>
      </c>
      <c r="G3">
        <v>1</v>
      </c>
    </row>
    <row r="4" spans="1:7" x14ac:dyDescent="0.35">
      <c r="A4">
        <v>3</v>
      </c>
      <c r="B4" t="s">
        <v>154</v>
      </c>
      <c r="C4" t="s">
        <v>31</v>
      </c>
      <c r="D4" t="s">
        <v>30</v>
      </c>
      <c r="E4">
        <v>1</v>
      </c>
      <c r="F4">
        <v>89</v>
      </c>
      <c r="G4">
        <v>1</v>
      </c>
    </row>
    <row r="5" spans="1:7" x14ac:dyDescent="0.35">
      <c r="A5">
        <v>4</v>
      </c>
      <c r="B5" t="s">
        <v>122</v>
      </c>
      <c r="C5" t="s">
        <v>31</v>
      </c>
      <c r="D5" t="s">
        <v>30</v>
      </c>
      <c r="E5">
        <v>1</v>
      </c>
      <c r="F5">
        <v>9</v>
      </c>
      <c r="G5">
        <v>1</v>
      </c>
    </row>
    <row r="6" spans="1:7" x14ac:dyDescent="0.35">
      <c r="A6">
        <v>5</v>
      </c>
      <c r="B6" t="s">
        <v>134</v>
      </c>
      <c r="C6" t="s">
        <v>31</v>
      </c>
      <c r="D6" t="s">
        <v>30</v>
      </c>
      <c r="E6">
        <v>1</v>
      </c>
      <c r="F6">
        <v>6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39</v>
      </c>
      <c r="G7">
        <v>1</v>
      </c>
    </row>
    <row r="8" spans="1:7" x14ac:dyDescent="0.35">
      <c r="A8">
        <v>1</v>
      </c>
      <c r="B8" t="s">
        <v>153</v>
      </c>
      <c r="C8" t="s">
        <v>31</v>
      </c>
      <c r="D8" t="s">
        <v>10</v>
      </c>
      <c r="E8">
        <v>2</v>
      </c>
      <c r="F8">
        <v>210</v>
      </c>
      <c r="G8">
        <v>1</v>
      </c>
    </row>
    <row r="9" spans="1:7" x14ac:dyDescent="0.35">
      <c r="A9">
        <v>2</v>
      </c>
      <c r="B9" t="s">
        <v>123</v>
      </c>
      <c r="C9" t="s">
        <v>31</v>
      </c>
      <c r="D9" t="s">
        <v>10</v>
      </c>
      <c r="E9">
        <v>2</v>
      </c>
      <c r="F9">
        <v>46</v>
      </c>
      <c r="G9">
        <v>1</v>
      </c>
    </row>
    <row r="10" spans="1:7" x14ac:dyDescent="0.35">
      <c r="A10">
        <v>3</v>
      </c>
      <c r="B10" t="s">
        <v>154</v>
      </c>
      <c r="C10" t="s">
        <v>31</v>
      </c>
      <c r="D10" t="s">
        <v>10</v>
      </c>
      <c r="E10">
        <v>2</v>
      </c>
      <c r="F10">
        <v>110</v>
      </c>
      <c r="G10">
        <v>1</v>
      </c>
    </row>
    <row r="11" spans="1:7" x14ac:dyDescent="0.35">
      <c r="A11">
        <v>4</v>
      </c>
      <c r="B11" t="s">
        <v>122</v>
      </c>
      <c r="C11" t="s">
        <v>31</v>
      </c>
      <c r="D11" t="s">
        <v>10</v>
      </c>
      <c r="E11">
        <v>2</v>
      </c>
      <c r="F11">
        <v>12</v>
      </c>
      <c r="G11">
        <v>1</v>
      </c>
    </row>
    <row r="12" spans="1:7" x14ac:dyDescent="0.35">
      <c r="A12">
        <v>5</v>
      </c>
      <c r="B12" t="s">
        <v>134</v>
      </c>
      <c r="C12" t="s">
        <v>31</v>
      </c>
      <c r="D12" t="s">
        <v>10</v>
      </c>
      <c r="E12">
        <v>2</v>
      </c>
      <c r="F12">
        <v>13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41</v>
      </c>
      <c r="G13">
        <v>1</v>
      </c>
    </row>
    <row r="14" spans="1:7" x14ac:dyDescent="0.35">
      <c r="A14">
        <v>1</v>
      </c>
      <c r="B14" t="s">
        <v>153</v>
      </c>
      <c r="C14" t="s">
        <v>55</v>
      </c>
      <c r="D14" t="s">
        <v>30</v>
      </c>
      <c r="E14">
        <v>1</v>
      </c>
      <c r="F14">
        <v>149</v>
      </c>
      <c r="G14">
        <v>2</v>
      </c>
    </row>
    <row r="15" spans="1:7" x14ac:dyDescent="0.3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60</v>
      </c>
      <c r="G15">
        <v>2</v>
      </c>
    </row>
    <row r="16" spans="1:7" x14ac:dyDescent="0.35">
      <c r="A16">
        <v>3</v>
      </c>
      <c r="B16" t="s">
        <v>154</v>
      </c>
      <c r="C16" s="2" t="s">
        <v>55</v>
      </c>
      <c r="D16" t="s">
        <v>30</v>
      </c>
      <c r="E16">
        <v>1</v>
      </c>
      <c r="F16" s="2">
        <v>110</v>
      </c>
      <c r="G16">
        <v>2</v>
      </c>
    </row>
    <row r="17" spans="1:7" x14ac:dyDescent="0.35">
      <c r="A17">
        <v>4</v>
      </c>
      <c r="B17" t="s">
        <v>122</v>
      </c>
      <c r="C17" s="2" t="s">
        <v>55</v>
      </c>
      <c r="D17" t="s">
        <v>30</v>
      </c>
      <c r="E17">
        <v>1</v>
      </c>
      <c r="F17" s="2">
        <v>28</v>
      </c>
      <c r="G17">
        <v>2</v>
      </c>
    </row>
    <row r="18" spans="1:7" x14ac:dyDescent="0.35">
      <c r="A18">
        <v>5</v>
      </c>
      <c r="B18" t="s">
        <v>134</v>
      </c>
      <c r="C18" s="2" t="s">
        <v>55</v>
      </c>
      <c r="D18" t="s">
        <v>30</v>
      </c>
      <c r="E18">
        <v>1</v>
      </c>
      <c r="F18" s="2">
        <v>10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60</v>
      </c>
      <c r="G19">
        <v>2</v>
      </c>
    </row>
    <row r="20" spans="1:7" x14ac:dyDescent="0.35">
      <c r="A20">
        <v>1</v>
      </c>
      <c r="B20" t="s">
        <v>153</v>
      </c>
      <c r="C20" s="2" t="s">
        <v>55</v>
      </c>
      <c r="D20" t="s">
        <v>10</v>
      </c>
      <c r="E20">
        <v>2</v>
      </c>
      <c r="F20" s="2">
        <v>234</v>
      </c>
      <c r="G20">
        <v>2</v>
      </c>
    </row>
    <row r="21" spans="1:7" x14ac:dyDescent="0.3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168</v>
      </c>
      <c r="G21">
        <v>2</v>
      </c>
    </row>
    <row r="22" spans="1:7" x14ac:dyDescent="0.35">
      <c r="A22">
        <v>3</v>
      </c>
      <c r="B22" t="s">
        <v>154</v>
      </c>
      <c r="C22" s="2" t="s">
        <v>55</v>
      </c>
      <c r="D22" t="s">
        <v>10</v>
      </c>
      <c r="E22">
        <v>2</v>
      </c>
      <c r="F22" s="2">
        <v>135</v>
      </c>
      <c r="G22">
        <v>2</v>
      </c>
    </row>
    <row r="23" spans="1:7" x14ac:dyDescent="0.35">
      <c r="A23">
        <v>4</v>
      </c>
      <c r="B23" t="s">
        <v>122</v>
      </c>
      <c r="C23" s="2" t="s">
        <v>55</v>
      </c>
      <c r="D23" t="s">
        <v>10</v>
      </c>
      <c r="E23">
        <v>2</v>
      </c>
      <c r="F23" s="2">
        <v>40</v>
      </c>
      <c r="G23">
        <v>2</v>
      </c>
    </row>
    <row r="24" spans="1:7" x14ac:dyDescent="0.35">
      <c r="A24">
        <v>5</v>
      </c>
      <c r="B24" t="s">
        <v>134</v>
      </c>
      <c r="C24" s="2" t="s">
        <v>55</v>
      </c>
      <c r="D24" t="s">
        <v>10</v>
      </c>
      <c r="E24">
        <v>2</v>
      </c>
      <c r="F24" s="2">
        <v>17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70</v>
      </c>
      <c r="G25">
        <v>2</v>
      </c>
    </row>
    <row r="26" spans="1:7" x14ac:dyDescent="0.35">
      <c r="A26">
        <v>1</v>
      </c>
      <c r="B26" t="s">
        <v>153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3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35">
      <c r="A28">
        <v>3</v>
      </c>
      <c r="B28" t="s">
        <v>154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35">
      <c r="A29">
        <v>4</v>
      </c>
      <c r="B29" t="s">
        <v>122</v>
      </c>
      <c r="C29" t="s">
        <v>103</v>
      </c>
      <c r="D29" t="s">
        <v>30</v>
      </c>
      <c r="E29">
        <v>1</v>
      </c>
      <c r="F29">
        <v>1</v>
      </c>
      <c r="G29">
        <v>3</v>
      </c>
    </row>
    <row r="30" spans="1:7" x14ac:dyDescent="0.35">
      <c r="A30">
        <v>5</v>
      </c>
      <c r="B30" t="s">
        <v>134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3</v>
      </c>
      <c r="G31">
        <v>3</v>
      </c>
    </row>
    <row r="32" spans="1:7" x14ac:dyDescent="0.35">
      <c r="A32">
        <v>1</v>
      </c>
      <c r="B32" t="s">
        <v>153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3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35">
      <c r="A34">
        <v>3</v>
      </c>
      <c r="B34" t="s">
        <v>154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35">
      <c r="A35">
        <v>4</v>
      </c>
      <c r="B35" t="s">
        <v>122</v>
      </c>
      <c r="C35" t="s">
        <v>103</v>
      </c>
      <c r="D35" t="s">
        <v>10</v>
      </c>
      <c r="E35">
        <v>2</v>
      </c>
      <c r="F35">
        <v>1</v>
      </c>
      <c r="G35">
        <v>3</v>
      </c>
    </row>
    <row r="36" spans="1:7" x14ac:dyDescent="0.35">
      <c r="A36">
        <v>5</v>
      </c>
      <c r="B36" t="s">
        <v>134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4.5" x14ac:dyDescent="0.35"/>
  <cols>
    <col min="1" max="1" width="5" bestFit="1" customWidth="1"/>
    <col min="2" max="2" width="17.81640625" bestFit="1" customWidth="1"/>
    <col min="3" max="3" width="13.6328125" bestFit="1" customWidth="1"/>
    <col min="4" max="4" width="7.453125" bestFit="1" customWidth="1"/>
    <col min="6" max="6" width="8.08984375" bestFit="1" customWidth="1"/>
    <col min="7" max="7" width="10.8164062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153</v>
      </c>
      <c r="C2" t="s">
        <v>31</v>
      </c>
      <c r="D2" t="s">
        <v>30</v>
      </c>
      <c r="E2">
        <v>1</v>
      </c>
      <c r="F2">
        <v>592</v>
      </c>
      <c r="G2">
        <v>1</v>
      </c>
    </row>
    <row r="3" spans="1:7" x14ac:dyDescent="0.35">
      <c r="A3">
        <v>2</v>
      </c>
      <c r="B3" t="s">
        <v>123</v>
      </c>
      <c r="C3" t="s">
        <v>31</v>
      </c>
      <c r="D3" t="s">
        <v>30</v>
      </c>
      <c r="E3">
        <v>1</v>
      </c>
      <c r="F3">
        <v>83</v>
      </c>
      <c r="G3">
        <v>1</v>
      </c>
    </row>
    <row r="4" spans="1:7" x14ac:dyDescent="0.35">
      <c r="A4">
        <v>3</v>
      </c>
      <c r="B4" t="s">
        <v>154</v>
      </c>
      <c r="C4" t="s">
        <v>31</v>
      </c>
      <c r="D4" t="s">
        <v>30</v>
      </c>
      <c r="E4">
        <v>1</v>
      </c>
      <c r="F4">
        <v>206</v>
      </c>
      <c r="G4">
        <v>1</v>
      </c>
    </row>
    <row r="5" spans="1:7" x14ac:dyDescent="0.35">
      <c r="A5">
        <v>4</v>
      </c>
      <c r="B5" t="s">
        <v>122</v>
      </c>
      <c r="C5" t="s">
        <v>31</v>
      </c>
      <c r="D5" t="s">
        <v>30</v>
      </c>
      <c r="E5">
        <v>1</v>
      </c>
      <c r="F5">
        <v>41</v>
      </c>
      <c r="G5">
        <v>1</v>
      </c>
    </row>
    <row r="6" spans="1:7" x14ac:dyDescent="0.35">
      <c r="A6">
        <v>5</v>
      </c>
      <c r="B6" t="s">
        <v>155</v>
      </c>
      <c r="C6" t="s">
        <v>31</v>
      </c>
      <c r="D6" t="s">
        <v>30</v>
      </c>
      <c r="E6">
        <v>1</v>
      </c>
      <c r="F6">
        <v>32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174</v>
      </c>
      <c r="G7">
        <v>1</v>
      </c>
    </row>
    <row r="8" spans="1:7" x14ac:dyDescent="0.35">
      <c r="A8">
        <v>1</v>
      </c>
      <c r="B8" t="s">
        <v>153</v>
      </c>
      <c r="C8" t="s">
        <v>31</v>
      </c>
      <c r="D8" t="s">
        <v>10</v>
      </c>
      <c r="E8">
        <v>2</v>
      </c>
      <c r="F8">
        <v>842</v>
      </c>
      <c r="G8">
        <v>1</v>
      </c>
    </row>
    <row r="9" spans="1:7" x14ac:dyDescent="0.35">
      <c r="A9">
        <v>2</v>
      </c>
      <c r="B9" t="s">
        <v>123</v>
      </c>
      <c r="C9" t="s">
        <v>31</v>
      </c>
      <c r="D9" t="s">
        <v>10</v>
      </c>
      <c r="E9">
        <v>2</v>
      </c>
      <c r="F9">
        <v>206</v>
      </c>
      <c r="G9">
        <v>1</v>
      </c>
    </row>
    <row r="10" spans="1:7" x14ac:dyDescent="0.35">
      <c r="A10">
        <v>3</v>
      </c>
      <c r="B10" t="s">
        <v>154</v>
      </c>
      <c r="C10" t="s">
        <v>31</v>
      </c>
      <c r="D10" t="s">
        <v>10</v>
      </c>
      <c r="E10">
        <v>2</v>
      </c>
      <c r="F10">
        <v>233</v>
      </c>
      <c r="G10">
        <v>1</v>
      </c>
    </row>
    <row r="11" spans="1:7" x14ac:dyDescent="0.35">
      <c r="A11">
        <v>4</v>
      </c>
      <c r="B11" t="s">
        <v>122</v>
      </c>
      <c r="C11" t="s">
        <v>31</v>
      </c>
      <c r="D11" t="s">
        <v>10</v>
      </c>
      <c r="E11">
        <v>2</v>
      </c>
      <c r="F11">
        <v>55</v>
      </c>
      <c r="G11">
        <v>1</v>
      </c>
    </row>
    <row r="12" spans="1:7" x14ac:dyDescent="0.35">
      <c r="A12">
        <v>5</v>
      </c>
      <c r="B12" t="s">
        <v>155</v>
      </c>
      <c r="C12" t="s">
        <v>31</v>
      </c>
      <c r="D12" t="s">
        <v>10</v>
      </c>
      <c r="E12">
        <v>2</v>
      </c>
      <c r="F12">
        <v>49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199</v>
      </c>
      <c r="G13">
        <v>1</v>
      </c>
    </row>
    <row r="14" spans="1:7" x14ac:dyDescent="0.35">
      <c r="A14">
        <v>1</v>
      </c>
      <c r="B14" t="s">
        <v>153</v>
      </c>
      <c r="C14" t="s">
        <v>55</v>
      </c>
      <c r="D14" t="s">
        <v>30</v>
      </c>
      <c r="E14">
        <v>1</v>
      </c>
      <c r="F14">
        <v>616</v>
      </c>
      <c r="G14">
        <v>2</v>
      </c>
    </row>
    <row r="15" spans="1:7" x14ac:dyDescent="0.3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244</v>
      </c>
      <c r="G15">
        <v>2</v>
      </c>
    </row>
    <row r="16" spans="1:7" x14ac:dyDescent="0.35">
      <c r="A16">
        <v>3</v>
      </c>
      <c r="B16" t="s">
        <v>154</v>
      </c>
      <c r="C16" s="2" t="s">
        <v>55</v>
      </c>
      <c r="D16" t="s">
        <v>30</v>
      </c>
      <c r="E16">
        <v>1</v>
      </c>
      <c r="F16" s="2">
        <v>238</v>
      </c>
      <c r="G16">
        <v>2</v>
      </c>
    </row>
    <row r="17" spans="1:7" x14ac:dyDescent="0.35">
      <c r="A17">
        <v>4</v>
      </c>
      <c r="B17" t="s">
        <v>122</v>
      </c>
      <c r="C17" s="2" t="s">
        <v>55</v>
      </c>
      <c r="D17" t="s">
        <v>30</v>
      </c>
      <c r="E17">
        <v>1</v>
      </c>
      <c r="F17" s="2">
        <v>94</v>
      </c>
      <c r="G17">
        <v>2</v>
      </c>
    </row>
    <row r="18" spans="1:7" x14ac:dyDescent="0.35">
      <c r="A18">
        <v>5</v>
      </c>
      <c r="B18" t="s">
        <v>155</v>
      </c>
      <c r="C18" s="2" t="s">
        <v>55</v>
      </c>
      <c r="D18" t="s">
        <v>30</v>
      </c>
      <c r="E18">
        <v>1</v>
      </c>
      <c r="F18" s="2">
        <v>33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253</v>
      </c>
      <c r="G19">
        <v>2</v>
      </c>
    </row>
    <row r="20" spans="1:7" x14ac:dyDescent="0.35">
      <c r="A20">
        <v>1</v>
      </c>
      <c r="B20" t="s">
        <v>153</v>
      </c>
      <c r="C20" s="2" t="s">
        <v>55</v>
      </c>
      <c r="D20" t="s">
        <v>10</v>
      </c>
      <c r="E20">
        <v>2</v>
      </c>
      <c r="F20" s="2">
        <v>899</v>
      </c>
      <c r="G20">
        <v>2</v>
      </c>
    </row>
    <row r="21" spans="1:7" x14ac:dyDescent="0.3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628</v>
      </c>
      <c r="G21">
        <v>2</v>
      </c>
    </row>
    <row r="22" spans="1:7" x14ac:dyDescent="0.35">
      <c r="A22">
        <v>3</v>
      </c>
      <c r="B22" t="s">
        <v>154</v>
      </c>
      <c r="C22" s="2" t="s">
        <v>55</v>
      </c>
      <c r="D22" t="s">
        <v>10</v>
      </c>
      <c r="E22">
        <v>2</v>
      </c>
      <c r="F22" s="2">
        <v>272</v>
      </c>
      <c r="G22">
        <v>2</v>
      </c>
    </row>
    <row r="23" spans="1:7" x14ac:dyDescent="0.35">
      <c r="A23">
        <v>4</v>
      </c>
      <c r="B23" t="s">
        <v>122</v>
      </c>
      <c r="C23" s="2" t="s">
        <v>55</v>
      </c>
      <c r="D23" t="s">
        <v>10</v>
      </c>
      <c r="E23">
        <v>2</v>
      </c>
      <c r="F23" s="2">
        <v>146</v>
      </c>
      <c r="G23">
        <v>2</v>
      </c>
    </row>
    <row r="24" spans="1:7" x14ac:dyDescent="0.35">
      <c r="A24">
        <v>5</v>
      </c>
      <c r="B24" t="s">
        <v>155</v>
      </c>
      <c r="C24" s="2" t="s">
        <v>55</v>
      </c>
      <c r="D24" t="s">
        <v>10</v>
      </c>
      <c r="E24">
        <v>2</v>
      </c>
      <c r="F24" s="2">
        <v>53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324</v>
      </c>
      <c r="G25">
        <v>2</v>
      </c>
    </row>
    <row r="26" spans="1:7" x14ac:dyDescent="0.35">
      <c r="A26">
        <v>1</v>
      </c>
      <c r="B26" t="s">
        <v>153</v>
      </c>
      <c r="C26" t="s">
        <v>103</v>
      </c>
      <c r="D26" t="s">
        <v>30</v>
      </c>
      <c r="E26">
        <v>1</v>
      </c>
      <c r="F26">
        <v>3</v>
      </c>
      <c r="G26">
        <v>3</v>
      </c>
    </row>
    <row r="27" spans="1:7" x14ac:dyDescent="0.3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3</v>
      </c>
      <c r="G27">
        <v>3</v>
      </c>
    </row>
    <row r="28" spans="1:7" x14ac:dyDescent="0.35">
      <c r="A28">
        <v>3</v>
      </c>
      <c r="B28" t="s">
        <v>154</v>
      </c>
      <c r="C28" t="s">
        <v>103</v>
      </c>
      <c r="D28" t="s">
        <v>30</v>
      </c>
      <c r="E28">
        <v>1</v>
      </c>
      <c r="F28">
        <v>3</v>
      </c>
      <c r="G28">
        <v>3</v>
      </c>
    </row>
    <row r="29" spans="1:7" x14ac:dyDescent="0.35">
      <c r="A29">
        <v>4</v>
      </c>
      <c r="B29" t="s">
        <v>122</v>
      </c>
      <c r="C29" t="s">
        <v>103</v>
      </c>
      <c r="D29" t="s">
        <v>30</v>
      </c>
      <c r="E29">
        <v>1</v>
      </c>
      <c r="F29">
        <v>7</v>
      </c>
      <c r="G29">
        <v>3</v>
      </c>
    </row>
    <row r="30" spans="1:7" x14ac:dyDescent="0.35">
      <c r="A30">
        <v>5</v>
      </c>
      <c r="B30" t="s">
        <v>155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6</v>
      </c>
      <c r="G31">
        <v>3</v>
      </c>
    </row>
    <row r="32" spans="1:7" x14ac:dyDescent="0.35">
      <c r="A32">
        <v>1</v>
      </c>
      <c r="B32" t="s">
        <v>153</v>
      </c>
      <c r="C32" t="s">
        <v>103</v>
      </c>
      <c r="D32" t="s">
        <v>10</v>
      </c>
      <c r="E32">
        <v>2</v>
      </c>
      <c r="F32">
        <v>3</v>
      </c>
      <c r="G32">
        <v>3</v>
      </c>
    </row>
    <row r="33" spans="1:7" x14ac:dyDescent="0.3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6</v>
      </c>
      <c r="G33">
        <v>3</v>
      </c>
    </row>
    <row r="34" spans="1:7" x14ac:dyDescent="0.35">
      <c r="A34">
        <v>3</v>
      </c>
      <c r="B34" t="s">
        <v>154</v>
      </c>
      <c r="C34" t="s">
        <v>103</v>
      </c>
      <c r="D34" t="s">
        <v>10</v>
      </c>
      <c r="E34">
        <v>2</v>
      </c>
      <c r="F34">
        <v>3</v>
      </c>
      <c r="G34">
        <v>3</v>
      </c>
    </row>
    <row r="35" spans="1:7" x14ac:dyDescent="0.35">
      <c r="A35">
        <v>4</v>
      </c>
      <c r="B35" t="s">
        <v>122</v>
      </c>
      <c r="C35" t="s">
        <v>103</v>
      </c>
      <c r="D35" t="s">
        <v>10</v>
      </c>
      <c r="E35">
        <v>2</v>
      </c>
      <c r="F35">
        <v>7</v>
      </c>
      <c r="G35">
        <v>3</v>
      </c>
    </row>
    <row r="36" spans="1:7" x14ac:dyDescent="0.35">
      <c r="A36">
        <v>5</v>
      </c>
      <c r="B36" t="s">
        <v>155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6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4.5" x14ac:dyDescent="0.35"/>
  <cols>
    <col min="1" max="1" width="5" bestFit="1" customWidth="1"/>
    <col min="2" max="2" width="15.26953125" bestFit="1" customWidth="1"/>
    <col min="3" max="3" width="12.6328125" bestFit="1" customWidth="1"/>
    <col min="4" max="4" width="19.08984375" bestFit="1" customWidth="1"/>
    <col min="5" max="5" width="10.08984375" bestFit="1" customWidth="1"/>
  </cols>
  <sheetData>
    <row r="1" spans="1:5" x14ac:dyDescent="0.3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35">
      <c r="A2">
        <v>1</v>
      </c>
      <c r="B2" t="s">
        <v>124</v>
      </c>
      <c r="C2">
        <v>427</v>
      </c>
      <c r="D2">
        <v>334</v>
      </c>
      <c r="E2">
        <v>58</v>
      </c>
    </row>
    <row r="3" spans="1:5" x14ac:dyDescent="0.35">
      <c r="A3">
        <v>2</v>
      </c>
      <c r="B3" t="s">
        <v>125</v>
      </c>
      <c r="C3">
        <v>173</v>
      </c>
      <c r="D3">
        <v>84</v>
      </c>
      <c r="E3">
        <v>0</v>
      </c>
    </row>
    <row r="4" spans="1:5" x14ac:dyDescent="0.35">
      <c r="A4">
        <v>3</v>
      </c>
      <c r="B4" t="s">
        <v>136</v>
      </c>
      <c r="C4">
        <v>70</v>
      </c>
      <c r="D4">
        <v>39</v>
      </c>
      <c r="E4">
        <v>2</v>
      </c>
    </row>
    <row r="5" spans="1:5" x14ac:dyDescent="0.35">
      <c r="A5" s="2">
        <v>4</v>
      </c>
      <c r="B5" s="2" t="s">
        <v>137</v>
      </c>
      <c r="C5" s="2">
        <v>66</v>
      </c>
      <c r="D5" s="2">
        <v>60</v>
      </c>
      <c r="E5" s="2">
        <v>24</v>
      </c>
    </row>
    <row r="6" spans="1:5" x14ac:dyDescent="0.35">
      <c r="A6" s="2">
        <v>5</v>
      </c>
      <c r="B6" s="2" t="s">
        <v>156</v>
      </c>
      <c r="C6" s="2">
        <v>37</v>
      </c>
      <c r="D6" s="2">
        <v>35</v>
      </c>
      <c r="E6" s="2">
        <v>1</v>
      </c>
    </row>
    <row r="7" spans="1:5" x14ac:dyDescent="0.35">
      <c r="A7" s="2">
        <v>6</v>
      </c>
      <c r="B7" s="2" t="s">
        <v>102</v>
      </c>
      <c r="C7" s="2">
        <v>128</v>
      </c>
      <c r="D7" s="2">
        <v>108</v>
      </c>
      <c r="E7" s="2">
        <v>35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4.5" x14ac:dyDescent="0.35"/>
  <cols>
    <col min="1" max="1" width="5" bestFit="1" customWidth="1"/>
    <col min="2" max="2" width="15.26953125" bestFit="1" customWidth="1"/>
    <col min="3" max="3" width="14.453125" bestFit="1" customWidth="1"/>
    <col min="4" max="4" width="19.08984375" bestFit="1" customWidth="1"/>
    <col min="5" max="5" width="10.08984375" bestFit="1" customWidth="1"/>
  </cols>
  <sheetData>
    <row r="1" spans="1:5" x14ac:dyDescent="0.3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35">
      <c r="A2" s="2">
        <v>1</v>
      </c>
      <c r="B2" s="2" t="s">
        <v>157</v>
      </c>
      <c r="C2" s="2">
        <v>99</v>
      </c>
      <c r="D2" s="2">
        <v>108</v>
      </c>
      <c r="E2" s="2">
        <v>33</v>
      </c>
    </row>
    <row r="3" spans="1:5" x14ac:dyDescent="0.35">
      <c r="A3" s="2">
        <v>2</v>
      </c>
      <c r="B3" s="2" t="s">
        <v>124</v>
      </c>
      <c r="C3" s="2">
        <v>30</v>
      </c>
      <c r="D3" s="2">
        <v>26</v>
      </c>
      <c r="E3" s="2">
        <v>13</v>
      </c>
    </row>
    <row r="4" spans="1:5" x14ac:dyDescent="0.35">
      <c r="A4" s="2">
        <v>3</v>
      </c>
      <c r="B4" s="2" t="s">
        <v>158</v>
      </c>
      <c r="C4" s="2">
        <v>27</v>
      </c>
      <c r="D4" s="2">
        <v>16</v>
      </c>
      <c r="E4" s="2">
        <v>1</v>
      </c>
    </row>
    <row r="5" spans="1:5" x14ac:dyDescent="0.35">
      <c r="A5" s="2">
        <v>4</v>
      </c>
      <c r="B5" s="2" t="s">
        <v>159</v>
      </c>
      <c r="C5" s="2">
        <v>21</v>
      </c>
      <c r="D5" s="2">
        <v>0</v>
      </c>
      <c r="E5" s="2">
        <v>0</v>
      </c>
    </row>
    <row r="6" spans="1:5" x14ac:dyDescent="0.35">
      <c r="A6" s="2">
        <v>5</v>
      </c>
      <c r="B6" s="2" t="s">
        <v>160</v>
      </c>
      <c r="C6" s="2">
        <v>12</v>
      </c>
      <c r="D6" s="2">
        <v>12</v>
      </c>
      <c r="E6" s="2">
        <v>0</v>
      </c>
    </row>
    <row r="7" spans="1:5" x14ac:dyDescent="0.35">
      <c r="A7" s="2">
        <v>6</v>
      </c>
      <c r="B7" s="2" t="s">
        <v>102</v>
      </c>
      <c r="C7" s="2">
        <v>23</v>
      </c>
      <c r="D7" s="2">
        <v>19</v>
      </c>
      <c r="E7" s="2">
        <v>6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4.5" x14ac:dyDescent="0.35"/>
  <cols>
    <col min="1" max="3" width="11.54296875" bestFit="1" customWidth="1"/>
  </cols>
  <sheetData>
    <row r="1" spans="1:3" x14ac:dyDescent="0.35">
      <c r="A1" t="s">
        <v>119</v>
      </c>
      <c r="B1" t="s">
        <v>120</v>
      </c>
      <c r="C1" t="s">
        <v>121</v>
      </c>
    </row>
    <row r="2" spans="1:3" x14ac:dyDescent="0.35">
      <c r="A2" s="1" t="s">
        <v>150</v>
      </c>
      <c r="B2" s="1" t="s">
        <v>151</v>
      </c>
      <c r="C2" s="1" t="s">
        <v>152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4.5" x14ac:dyDescent="0.35"/>
  <cols>
    <col min="1" max="1" width="8.08984375" bestFit="1" customWidth="1"/>
    <col min="2" max="2" width="11" bestFit="1" customWidth="1"/>
    <col min="3" max="3" width="22.453125" bestFit="1" customWidth="1"/>
    <col min="4" max="4" width="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0</v>
      </c>
      <c r="B6" t="s">
        <v>51</v>
      </c>
      <c r="C6" t="s">
        <v>65</v>
      </c>
      <c r="D6">
        <v>1</v>
      </c>
    </row>
    <row r="7" spans="1:4" x14ac:dyDescent="0.35">
      <c r="A7">
        <v>0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0</v>
      </c>
      <c r="B9" t="s">
        <v>51</v>
      </c>
      <c r="C9" t="s">
        <v>89</v>
      </c>
      <c r="D9">
        <v>4</v>
      </c>
    </row>
    <row r="10" spans="1:4" x14ac:dyDescent="0.35">
      <c r="A10">
        <v>1</v>
      </c>
      <c r="B10" t="s">
        <v>52</v>
      </c>
      <c r="C10" t="s">
        <v>65</v>
      </c>
      <c r="D10">
        <v>1</v>
      </c>
    </row>
    <row r="11" spans="1:4" x14ac:dyDescent="0.35">
      <c r="A11">
        <v>0</v>
      </c>
      <c r="B11" t="s">
        <v>52</v>
      </c>
      <c r="C11" t="s">
        <v>90</v>
      </c>
      <c r="D11">
        <v>2</v>
      </c>
    </row>
    <row r="12" spans="1:4" x14ac:dyDescent="0.35">
      <c r="A12">
        <v>0</v>
      </c>
      <c r="B12" t="s">
        <v>52</v>
      </c>
      <c r="C12" t="s">
        <v>64</v>
      </c>
      <c r="D12">
        <v>3</v>
      </c>
    </row>
    <row r="13" spans="1:4" x14ac:dyDescent="0.3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2021-08-17T10:11:14Z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