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Grupy\DH\3_Środki zagraniczne\4_FENIKS_2021-2027\4. Nabory\FENX.01.02_ZNI_24\1. Dokumentacja naboru\4. 2024 10 10 JOst\Zał. 5 RWP LS I Etap\"/>
    </mc:Choice>
  </mc:AlternateContent>
  <xr:revisionPtr revIDLastSave="0" documentId="13_ncr:1_{BCF9F066-71D3-4993-9B65-B14555B60B21}" xr6:coauthVersionLast="47" xr6:coauthVersionMax="47" xr10:uidLastSave="{00000000-0000-0000-0000-000000000000}"/>
  <bookViews>
    <workbookView xWindow="-19320" yWindow="3735" windowWidth="19440" windowHeight="15000" firstSheet="1" activeTab="2" xr2:uid="{00000000-000D-0000-FFFF-FFFF00000000}"/>
  </bookViews>
  <sheets>
    <sheet name="I etap oceny strona tytułowa" sheetId="3" r:id="rId1"/>
    <sheet name="etap I oceny - hory - obliga" sheetId="7" r:id="rId2"/>
    <sheet name="etap I oceny - specyfic. oblig." sheetId="4" r:id="rId3"/>
    <sheet name="II etap oceny strona tytułow" sheetId="8" state="hidden" r:id="rId4"/>
    <sheet name="etap II oceny - horyzont. rank." sheetId="5" state="hidden" r:id="rId5"/>
    <sheet name="etap II oceny - specyfik. rank." sheetId="6" state="hidden" r:id="rId6"/>
    <sheet name="Etap II oceny -horyzont. oblig." sheetId="1" state="hidden" r:id="rId7"/>
    <sheet name="robocze" sheetId="2" state="hidden" r:id="rId8"/>
  </sheets>
  <definedNames>
    <definedName name="_xlnm.Print_Area" localSheetId="1">'etap I oceny - hory - obliga'!$B$2:$H$54</definedName>
    <definedName name="_xlnm.Print_Area" localSheetId="2">'etap I oceny - specyfic. oblig.'!$B$2:$H$32</definedName>
    <definedName name="_xlnm.Print_Area" localSheetId="0">'I etap oceny strona tytułowa'!$B$2:$H$13</definedName>
    <definedName name="_xlnm.Print_Area" localSheetId="3">'II etap oceny strona tytułow'!$B$2:$H$13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7" l="1"/>
  <c r="D4" i="7"/>
  <c r="D5" i="7"/>
  <c r="G8" i="7"/>
  <c r="G16" i="7"/>
  <c r="G23" i="7"/>
  <c r="G31" i="7"/>
  <c r="G36" i="7"/>
  <c r="G42" i="7"/>
  <c r="H16" i="3" l="1"/>
  <c r="H17" i="8"/>
  <c r="I60" i="6"/>
  <c r="H37" i="6"/>
  <c r="H13" i="6"/>
  <c r="H52" i="6"/>
  <c r="H45" i="6"/>
  <c r="H40" i="6"/>
  <c r="H31" i="6"/>
  <c r="I31" i="6"/>
  <c r="I11" i="6"/>
  <c r="G25" i="4"/>
  <c r="G23" i="4"/>
  <c r="G18" i="4"/>
  <c r="G16" i="4"/>
  <c r="G14" i="4"/>
  <c r="G8" i="4"/>
  <c r="G12" i="4"/>
  <c r="G10" i="4"/>
  <c r="H60" i="6" l="1"/>
  <c r="G45" i="1"/>
  <c r="G52" i="1"/>
  <c r="G34" i="1"/>
  <c r="G26" i="1"/>
  <c r="G21" i="1"/>
  <c r="G8" i="1"/>
  <c r="D3" i="6" l="1"/>
  <c r="H31" i="5" l="1"/>
  <c r="G16" i="8" s="1"/>
  <c r="D5" i="6"/>
  <c r="D4" i="6"/>
  <c r="D5" i="5" l="1"/>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Piasecka Hanna</author>
  </authors>
  <commentList>
    <comment ref="I11" authorId="0" shapeId="0" xr:uid="{00000000-0006-0000-0400-000001000000}">
      <text>
        <r>
          <rPr>
            <sz val="9"/>
            <color indexed="81"/>
            <rFont val="Tahoma"/>
            <family val="2"/>
            <charset val="238"/>
          </rPr>
          <t>Kryterium weryfikowane na podstawie informacji zawartych w części I WOD (komponent 0025)</t>
        </r>
      </text>
    </comment>
    <comment ref="I15" authorId="0" shapeId="0" xr:uid="{00000000-0006-0000-0400-000002000000}">
      <text>
        <r>
          <rPr>
            <sz val="9"/>
            <color indexed="81"/>
            <rFont val="Tahoma"/>
            <family val="2"/>
            <charset val="238"/>
          </rPr>
          <t>Kryterium weryfikowane na podstawie informacji zawartych w części I WOD (komponent 0026 i 0027)</t>
        </r>
      </text>
    </comment>
    <comment ref="I19" authorId="0" shapeId="0" xr:uid="{00000000-0006-0000-0400-000003000000}">
      <text>
        <r>
          <rPr>
            <sz val="9"/>
            <color indexed="81"/>
            <rFont val="Tahoma"/>
            <family val="2"/>
            <charset val="238"/>
          </rPr>
          <t>Kryterium weryfikowane na podstawie informacji zawartych w części I WOD (komponent 0028)</t>
        </r>
      </text>
    </comment>
    <comment ref="I21" authorId="0" shapeId="0" xr:uid="{00000000-0006-0000-0400-000004000000}">
      <text>
        <r>
          <rPr>
            <sz val="9"/>
            <color indexed="81"/>
            <rFont val="Tahoma"/>
            <family val="2"/>
            <charset val="238"/>
          </rPr>
          <t>Kryterium weryfikowane na podstawie informacji zawartych w części I WOD (komponent 0029)</t>
        </r>
      </text>
    </comment>
    <comment ref="I23" authorId="0" shapeId="0" xr:uid="{00000000-0006-0000-0400-000005000000}">
      <text>
        <r>
          <rPr>
            <sz val="9"/>
            <color indexed="81"/>
            <rFont val="Tahoma"/>
            <family val="2"/>
            <charset val="238"/>
          </rPr>
          <t>Kryterium weryfikowane na podstawie załącznika nr 11 pkt 2 do WOD</t>
        </r>
      </text>
    </comment>
    <comment ref="I25" authorId="0" shapeId="0" xr:uid="{00000000-0006-0000-0400-000006000000}">
      <text>
        <r>
          <rPr>
            <sz val="9"/>
            <color indexed="81"/>
            <rFont val="Tahoma"/>
            <family val="2"/>
            <charset val="238"/>
          </rPr>
          <t>Kryterium weryfikowane na podstawie informacji zawartych w części G WOD (źródła finansowania)</t>
        </r>
      </text>
    </comment>
    <comment ref="I27" authorId="0" shapeId="0" xr:uid="{00000000-0006-0000-0400-000007000000}">
      <text>
        <r>
          <rPr>
            <sz val="9"/>
            <color indexed="81"/>
            <rFont val="Tahoma"/>
            <family val="2"/>
            <charset val="238"/>
          </rPr>
          <t>Kryterium weryfikowane na podstawie załącznika nr 11 pkt 3 do WOD</t>
        </r>
      </text>
    </comment>
    <comment ref="I29" authorId="1" shapeId="0" xr:uid="{00000000-0006-0000-0400-000008000000}">
      <text>
        <r>
          <rPr>
            <sz val="9"/>
            <color indexed="81"/>
            <rFont val="Tahoma"/>
            <family val="2"/>
            <charset val="238"/>
          </rPr>
          <t>Kryterium weryfikowane na podstawie załącznika nr 11 pkt 4 do WOD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6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21" authorId="0" shapeId="0" xr:uid="{00000000-0006-0000-0600-000002000000}">
      <text>
        <r>
          <rPr>
            <sz val="9"/>
            <color indexed="81"/>
            <rFont val="Tahoma"/>
            <family val="2"/>
            <charset val="238"/>
          </rPr>
          <t>Weryfikacja spełnienia kryterium odbywa się na podstawie oświadczeń wnioskodawcy w załączniku nr 10 do WOD.</t>
        </r>
      </text>
    </comment>
    <comment ref="H26" authorId="0" shapeId="0" xr:uid="{00000000-0006-0000-0600-000003000000}">
      <text>
        <r>
          <rPr>
            <sz val="9"/>
            <color indexed="81"/>
            <rFont val="Tahoma"/>
            <family val="2"/>
            <charset val="238"/>
          </rPr>
          <t xml:space="preserve">Kryterium sprawdzane na podstawie odpowiedzi udzielonych w części I WoD (komponenty nr 0017-0020) oraz aplikacji SKANER </t>
        </r>
      </text>
    </comment>
  </commentList>
</comments>
</file>

<file path=xl/sharedStrings.xml><?xml version="1.0" encoding="utf-8"?>
<sst xmlns="http://schemas.openxmlformats.org/spreadsheetml/2006/main" count="557" uniqueCount="324">
  <si>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</si>
  <si>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</si>
  <si>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</si>
  <si>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</si>
  <si>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</si>
  <si>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</si>
  <si>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</si>
  <si>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</si>
  <si>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</si>
  <si>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</si>
  <si>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</si>
  <si>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</si>
  <si>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</si>
  <si>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</si>
  <si>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</si>
  <si>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</si>
  <si>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</si>
  <si>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</si>
  <si>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</si>
  <si>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</si>
  <si>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</si>
  <si>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</si>
  <si>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</si>
  <si>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</si>
  <si>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</si>
  <si>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</si>
  <si>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</si>
  <si>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</si>
  <si>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</si>
  <si>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</si>
  <si>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</si>
  <si>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</si>
  <si>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</si>
  <si>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</si>
  <si>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</si>
  <si>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</si>
  <si>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</si>
  <si>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</si>
  <si>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</si>
  <si>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</si>
  <si>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</si>
  <si>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</si>
  <si>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</si>
  <si>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</si>
  <si>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</si>
  <si>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</si>
  <si>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</si>
  <si>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</si>
  <si>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</si>
  <si>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</si>
  <si>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</si>
  <si>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</si>
  <si>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</si>
  <si>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</si>
  <si>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</si>
  <si>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</si>
  <si>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</si>
  <si>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</si>
  <si>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</si>
  <si>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</si>
  <si>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</si>
  <si>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</si>
  <si>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</si>
  <si>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</si>
  <si>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</si>
  <si>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</si>
  <si>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</si>
  <si>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</si>
  <si>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</si>
  <si>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</si>
  <si>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</si>
  <si>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</si>
  <si>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</si>
  <si>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</si>
  <si>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</si>
  <si>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</si>
  <si>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</si>
  <si>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</si>
  <si>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</si>
  <si>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</si>
  <si>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</si>
  <si>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</si>
  <si>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</si>
  <si>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</si>
  <si>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</si>
  <si>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</si>
  <si>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</si>
  <si>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</si>
  <si>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</si>
  <si>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</si>
  <si>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</si>
  <si>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</si>
  <si>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</si>
  <si>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</si>
  <si>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</si>
  <si>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</si>
  <si>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</si>
  <si>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</si>
  <si>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</si>
  <si>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</si>
  <si>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</si>
  <si>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</si>
  <si>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</si>
  <si>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</si>
  <si>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</si>
  <si>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</si>
  <si>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</si>
  <si>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</si>
  <si>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</si>
  <si>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</si>
  <si>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</si>
  <si>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</si>
  <si>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</si>
  <si>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</si>
  <si>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</si>
  <si>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</si>
  <si>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</si>
  <si>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</si>
  <si>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</si>
  <si>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</si>
  <si>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</si>
  <si>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</si>
  <si>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</si>
  <si>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</si>
  <si>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</si>
  <si>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</si>
  <si>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</si>
  <si>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</si>
  <si>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Calibri"/>
        <family val="2"/>
        <charset val="238"/>
        <scheme val="minor"/>
      </rPr>
      <t>Możliwe jest przyznanie maksymalnie 2 pkt.</t>
    </r>
  </si>
  <si>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</si>
  <si>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</si>
  <si>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</si>
  <si>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</si>
  <si>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</si>
  <si>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</si>
  <si>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</si>
  <si>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</si>
  <si>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</si>
  <si>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</si>
  <si>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</si>
  <si>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r>
      <t xml:space="preserve">Sprawdzane jest, czy projekt jest finansowany również z innych źródeł finansowania niż fundusze UE (np. instrumenty finansowe, inwestycje prywatne/publiczne itp.) w wymiarze wyższym niż minimalny wkład własny wnioskodawcy. </t>
    </r>
    <r>
      <rPr>
        <sz val="9"/>
        <color rgb="FFFF0000"/>
        <rFont val="Calibri"/>
        <family val="2"/>
        <charset val="238"/>
        <scheme val="minor"/>
      </rPr>
      <t>Aby kryterium zostało uznane za spełnione, minimalny wkład własny powinien być podwyższony min. o 1%.</t>
    </r>
    <r>
      <rPr>
        <sz val="9"/>
        <rFont val="Calibri"/>
        <family val="2"/>
        <charset val="238"/>
        <scheme val="minor"/>
      </rPr>
      <t xml:space="preserve">
</t>
    </r>
  </si>
  <si>
    <r>
      <t xml:space="preserve">1 pkt - projekt jest finansowany również z innych źródeł finansowania niż fundusze UE
albo
0 pkt - projekt nie spełnia kryterium
</t>
    </r>
    <r>
      <rPr>
        <b/>
        <sz val="9"/>
        <color theme="1"/>
        <rFont val="Calibri"/>
        <family val="2"/>
        <charset val="238"/>
        <scheme val="minor"/>
      </rPr>
      <t>Możliwe jest przyznanie maksymalnie 1 pkt.</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</si>
  <si>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</si>
  <si>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</si>
  <si>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</si>
  <si>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</si>
  <si>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</si>
  <si>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</si>
  <si>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</si>
  <si>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</si>
  <si>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tak: 2 pkt, 
nie: 0 pkt</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</si>
  <si>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</si>
  <si>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</si>
  <si>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</si>
  <si>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</si>
  <si>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</si>
  <si>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</si>
  <si>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</si>
  <si>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</si>
  <si>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</si>
  <si>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</si>
  <si>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</si>
  <si>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</si>
  <si>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projekt nie obejmuje działań, które stanowiły część operacji podlegającej przeniesieniu produkcji zgodnie z art. 66 CPR lub które stanowiłyby przeniesienie działalności produkcyjnej zgodnie z art. 65 ust. 1 lit. a) CPR</t>
  </si>
  <si>
    <t>Etap przygotowania i wdrażania Miejskich Planów Adaptacji</t>
  </si>
  <si>
    <t>Czy wnioskodwacą jest jest miasto, które uczestniczyły w realizacji projektu „Opracowanie planów adaptacji do zmian klimatu w miastach powyżej 100 tys. mieszkańców” oraz m. st. Warszawa</t>
  </si>
  <si>
    <t>Czy Wnioskodawca posiada Miejski Plan Adaptacji do Zmian Klimatu zatwierdzony Uchwałą Rady Miasta, zaś zakres projektu jest zgodny i wynika z MPA (dotyczy miast powyżej 100 tys. mieszkańców - beneficjentów projektu MPA oraz miasta st. Warszawy).</t>
  </si>
  <si>
    <t>Zagospodarowanie wód opadowych</t>
  </si>
  <si>
    <t>Czy inwestycje dotyczące zagospodarowania wód opadowych stanowią co najmniej 50 % wartości projektu.</t>
  </si>
  <si>
    <t>Czy wnioskodawca przewidział wkomponowanie w otoczenie oraz zminimalizował ew. ingerencję w przyrodę zbiorników suchych(np. minimalizacja wycinki drzew, przywrócenie naturalnego siedliska, ekosystemu etc.).</t>
  </si>
  <si>
    <t>Optymalizacja rozwiązań w zakresie wkomponowania w otoczenie zbiorników.
Zbiorniki suche, wypełniane wodą tylko w czasie intensywnych opadów, powinny być wkomponowane w naturalne otoczenie z możliwie minimalną ingerencją w istniejącą przyrodę oraz występujące naturalne procesy.</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</si>
  <si>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</si>
  <si>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</si>
  <si>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</si>
  <si>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</si>
  <si>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</si>
  <si>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</si>
  <si>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</si>
  <si>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</si>
  <si>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</si>
  <si>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</si>
  <si>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</si>
  <si>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</si>
  <si>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</si>
  <si>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w ramach projektu nastąpi wykorzystanie co najmniej 15% objętości zretencjonowanych/zatrzymanych wód opadowych z terenu zlewni objętej projektem.
Wody te mogą być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</si>
  <si>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</si>
  <si>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</si>
  <si>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</si>
  <si>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</si>
  <si>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</si>
  <si>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</si>
  <si>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 xml:space="preserve">Czy projekt jest zgodny lub komplementarny z celami Strategii Unii Europejskiej dla regionu Morza Bałtyckiego.
</t>
  </si>
  <si>
    <t>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</si>
  <si>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rFont val="Calibri"/>
        <family val="2"/>
        <charset val="238"/>
        <scheme val="minor"/>
      </rPr>
      <t>Punkty nie sumują się.
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</si>
  <si>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
Możliwe jest przyznanie maksymalnie 3 pkt.</t>
    </r>
  </si>
  <si>
    <t>Maksymalna możliwa ilość do uzyskania to 22 pkt</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</si>
  <si>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rFont val="Calibri"/>
        <family val="2"/>
        <charset val="238"/>
        <scheme val="minor"/>
      </rPr>
      <t>Punkty sumują się.</t>
    </r>
    <r>
      <rPr>
        <sz val="9"/>
        <rFont val="Calibri"/>
        <family val="2"/>
        <charset val="238"/>
        <scheme val="minor"/>
      </rPr>
      <t xml:space="preserve">
</t>
    </r>
    <r>
      <rPr>
        <b/>
        <sz val="9"/>
        <rFont val="Calibri"/>
        <family val="2"/>
        <charset val="238"/>
        <scheme val="minor"/>
      </rPr>
      <t xml:space="preserve">Możliwe jest przyznanie maksymalnie 5 pkt. </t>
    </r>
  </si>
  <si>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</si>
  <si>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</si>
  <si>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</si>
  <si>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</si>
  <si>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</si>
  <si>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r>
      <t xml:space="preserve">Ocenie podlega etap wdrożenia MPA przez Wnioskodawców z grupy miast powyżej 100 tys. mieszkańców, tj. beneficjentów projektu MPA oraz miasta st. Warszawy.
</t>
    </r>
    <r>
      <rPr>
        <b/>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</si>
  <si>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</si>
  <si>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</si>
  <si>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Wykorzystanie danych do bilansu wód opadowych</t>
  </si>
  <si>
    <t>skaning laserowy powierzchni przepuszczalnych lub metod równoważnych oceny przepuszczalności terenu;</t>
  </si>
  <si>
    <t>tak: 1 pkt, 
nie: 0 pkt</t>
  </si>
  <si>
    <t>dane z kampanii pomiarowej dot. opadów deszczu i poziomów wypełnienia (przepływu) kanałów otwartych, zamkniętych i odbiorników wód opadowych;</t>
  </si>
  <si>
    <t>ortofotomapa i numeryczny model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</si>
  <si>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</si>
  <si>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</si>
  <si>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</si>
  <si>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</si>
  <si>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Punktacja</t>
  </si>
  <si>
    <t>Max
punktacja</t>
  </si>
  <si>
    <t xml:space="preserve">Zwiększenie (przyrost) powierzchni zieleni na obszarze projektu </t>
  </si>
  <si>
    <t xml:space="preserve">Gdy zatrzymanie odpływu i retencjonowanie wód opadowych nastąpi:
4 p. – z 60-100% powierzchni objętej projektem;
3 p. – z 50-59% powierzchni objętej projektem;
2 p. – z 40-49% powierzchni objętej projektem;
1 p. – z 30-39% powierzchni objętej projektem.
</t>
  </si>
  <si>
    <t>Nazwa kryterium
Definicja kryterium</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</si>
  <si>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</si>
  <si>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</si>
  <si>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Ocenie podlegać będzie przyrost procentowego udziału powierzchni projektowanej zieleni w całkowitej powierzchni obszaru projektu.</t>
  </si>
  <si>
    <t>Przyrost powierzchni projektowanej zieleni w całkowitej powierzchni obszaru projektu:
4 p. – 50%-100%;
2 p. – 5%-50 %.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</si>
  <si>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</si>
  <si>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</si>
  <si>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</si>
  <si>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</si>
  <si>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</si>
  <si>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</si>
  <si>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</si>
  <si>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</si>
  <si>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</si>
  <si>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Przygotowanie projektu – gotowość do realizacji inwestycji</t>
  </si>
  <si>
    <t>a) własność gruntów (uprawomocniona decyzja ZRID i/lub ZRIP oznacza uregulowanie kwestii własności gruntów dla danego zadania);</t>
  </si>
  <si>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</si>
  <si>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</si>
  <si>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Przyznawane punkty w ramach podkryteriów a) – b) sumują się.</t>
  </si>
  <si>
    <r>
      <t xml:space="preserve">a) własność gruntów </t>
    </r>
    <r>
      <rPr>
        <b/>
        <sz val="9"/>
        <color rgb="FFFF0000"/>
        <rFont val="Calibri"/>
        <family val="2"/>
        <charset val="238"/>
        <scheme val="minor"/>
      </rPr>
      <t>(łącznie 1 pkt):</t>
    </r>
    <r>
      <rPr>
        <sz val="9"/>
        <color theme="1"/>
        <rFont val="Calibri"/>
        <family val="2"/>
        <charset val="238"/>
        <scheme val="minor"/>
      </rPr>
      <t xml:space="preserve">
2 p. – uregulowana w 100 % (dla projektów punktowych lub obszarowych)
lub
2 p. – uregulowana w 50 % (dla projektów liniowych).</t>
    </r>
  </si>
  <si>
    <t>bład w treści oceny</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</si>
  <si>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</si>
  <si>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</si>
  <si>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</si>
  <si>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</si>
  <si>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</si>
  <si>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retencja w miejscu opadu – np. w nieckach terenowych, ogrodach deszczowych, zieleń retencyjna, w tym w naturalnych istniejących zagłębieniach i obniżeniach terenu;</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</si>
  <si>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</si>
  <si>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tak: 4 pkt, 
nie: 0 pkt</t>
  </si>
  <si>
    <t>retencja zbiornikowa – zbiorniki retencyjne (budowle hydrotechniczne pomiędzy osiedlami i dzielnicami – jako ostatni element hierarchii):</t>
  </si>
  <si>
    <t>a) zbiorniki otwarte z infiltracją i zielenią, stawy</t>
  </si>
  <si>
    <t>b) zbiorniki otwarte bez infiltracji i zieleni</t>
  </si>
  <si>
    <t>c) zbiorniki podziemne (ostatni element hierarchii).</t>
  </si>
  <si>
    <t>tak: 3 pkt, 
nie: 0 pkt</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</si>
  <si>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</si>
  <si>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</si>
  <si>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</si>
  <si>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</si>
  <si>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</si>
  <si>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</si>
  <si>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Punkty w ramach powyższego kryterium sumują się.</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</si>
  <si>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</si>
  <si>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</si>
  <si>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</si>
  <si>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</si>
  <si>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</si>
  <si>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</si>
  <si>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</si>
  <si>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</si>
  <si>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</si>
  <si>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</si>
  <si>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</si>
  <si>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</si>
  <si>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</si>
  <si>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 xml:space="preserve">czy przesłano/posiadanie Raportu z wdrażania (raport monitoringowy) MPA? 
tak: 2 pkt, 
nie: 0 pkt
</t>
  </si>
  <si>
    <t>SUMA od a) - c):</t>
  </si>
  <si>
    <t>Maksymalna możliwa ilość do uzyskania to 78 pkt</t>
  </si>
  <si>
    <t>Punkty w tym kryterium sumują się.</t>
  </si>
  <si>
    <t>W celu uzyskania pozytywnej oceny wymagane jest uzyskanie min. 50 punktów.</t>
  </si>
  <si>
    <t>Czy projekt jest rekomendowany do II etapu oceny?</t>
  </si>
  <si>
    <t>Czy projekt jest rekomendowany do dofinansowania?</t>
  </si>
  <si>
    <t>Projekt rekomendowany do II etapu oceny</t>
  </si>
  <si>
    <t>Sprawdzana jest zgodność projektu z przepisami o pomocy publicznej, tj.:
- jeśli wsparcie będzie stanowiło pomoc publiczną w rozumieniu art. 107 ust. 1 TFUE, to czy właściwie wskazano jej dopuszczalność z właściwymi przepisami regulującymi udzielanie,
- jeśli wsparcie nie będzie stanowiło pomocy publicznej, to czy właściwie uzasadniono przyjęcie takiego założenia.
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t>
  </si>
  <si>
    <t>Sprawdzane jest zachowanie trwałości w rozumieniu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</si>
  <si>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</si>
  <si>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</si>
  <si>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</si>
  <si>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projekt nie obejmuje działań, które stanowiły część operacji podlegającej przeniesieniu produkcji zgodnie z art. 66 CPR lub które stanowiłyby przeniesienie działalności produkcyjnej zgodnie z art. 65 ust. 1 lit. a) CPR</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</si>
  <si>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</si>
  <si>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</si>
  <si>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</si>
  <si>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</si>
  <si>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</si>
  <si>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</si>
  <si>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xxxxxxxxxxxxx</t>
  </si>
  <si>
    <t>Wielkość miasta</t>
  </si>
  <si>
    <t>nr Kryterium</t>
  </si>
  <si>
    <t>Czy Wnioskodawca nie jest przedsiębiorstwem w trudnej sytuacji
- w rozumieniu rozporządzenia Komisji (UE) nr 651/2014 (Dz. Urz. UE 2014 L 187/1, z późn. zm.) albo 
- w rozumieniu komunikatu Komisji - Wytyczne dotyczące pomocy państwa na ratowanie i restrukturyzację przedsiębiorstw niefinansowych znajdujących się w trudnej sytuacji (Dz. Urz. UE 2014 C 249/1) 
w zależności od tego, które przepisy są właściwe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</si>
  <si>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10.3</t>
  </si>
  <si>
    <t>Czy dane w aplikacji Skaner (skaner.gov.pl) potwierdzają brak podwójnego finansowania projektu (lub jego elementu) z różnych zewnętrznych środków publicznych, w tym europejskich?</t>
  </si>
  <si>
    <t>FENX.01.02-IW.01-001/24</t>
  </si>
  <si>
    <t>Zgodność projektu z klauzulą niedyskryminacyjną.</t>
  </si>
  <si>
    <t>22.1</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</si>
  <si>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uchwały3,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</si>
  <si>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tak/nie/nie dotyczy</t>
  </si>
  <si>
    <t>tak/nie</t>
  </si>
  <si>
    <t>Załacznik 15 ust. 1, pkt 1</t>
  </si>
  <si>
    <t>Załacznik 15 ust. 1, pkt 2</t>
  </si>
  <si>
    <t>Załacznik 15 ust. 1, pkt 3</t>
  </si>
  <si>
    <t>Załącznik 9, 10, 11</t>
  </si>
  <si>
    <t>Załacznik 15 ust. 4</t>
  </si>
  <si>
    <t>Załacznik 15 ust. 2 oraz 3</t>
  </si>
  <si>
    <t>Załacznik 15 ust. 5, pkt 1</t>
  </si>
  <si>
    <t>Załacznik 15 ust. 5, pkt 2</t>
  </si>
  <si>
    <t>Załacznik 15, ust 6</t>
  </si>
  <si>
    <t>WoD</t>
  </si>
  <si>
    <t>WoD, Wykres Gantta</t>
  </si>
  <si>
    <t>Zalacznik 8, pkt 13 oraz 14</t>
  </si>
  <si>
    <t>Załącznik 8, pkt 12</t>
  </si>
  <si>
    <t>Załącznik 8, pkt 7 oraz 8</t>
  </si>
  <si>
    <t>Załacznik 15, ust 7</t>
  </si>
  <si>
    <t>WoD, część I</t>
  </si>
  <si>
    <t>WoD, część I oraz Załacznik 18</t>
  </si>
  <si>
    <t>1.7</t>
  </si>
  <si>
    <t>Czy spełniono warunki minimalnej/maksymalnej wartości wydatków kwalifikowanych projektu (o ile dotyczy)?</t>
  </si>
  <si>
    <t>Czy spełniono warunki minimalnej/maksymalnej wartości projektu (o ile dotyczy)?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</si>
</sst>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3"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b/>
      <sz val="12"/>
      <name val="Calibri"/>
      <family val="2"/>
      <charset val="238"/>
      <scheme val="minor"/>
    </font>
    <font>
      <sz val="9"/>
      <color indexed="81"/>
      <name val="Tahoma"/>
      <family val="2"/>
      <charset val="238"/>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sz val="11"/>
      <name val="Calibri"/>
      <family val="2"/>
      <charset val="238"/>
      <scheme val="minor"/>
    </font>
    <font>
      <b/>
      <sz val="9"/>
      <color rgb="FFFF0000"/>
      <name val="Calibri"/>
      <family val="2"/>
      <charset val="238"/>
      <scheme val="minor"/>
    </font>
    <font>
      <i/>
      <sz val="9"/>
      <color theme="1"/>
      <name val="Calibri"/>
      <family val="2"/>
      <charset val="238"/>
      <scheme val="minor"/>
    </font>
    <font>
      <b/>
      <sz val="10"/>
      <color theme="1"/>
      <name val="Calibri"/>
      <family val="2"/>
      <charset val="238"/>
      <scheme val="minor"/>
    </font>
    <font>
      <i/>
      <sz val="10"/>
      <color theme="1"/>
      <name val="Calibri"/>
      <family val="2"/>
      <charset val="238"/>
      <scheme val="minor"/>
    </font>
    <font>
      <sz val="10"/>
      <color theme="1"/>
      <name val="Open Sans Light"/>
      <family val="2"/>
    </font>
    <font>
      <b/>
      <sz val="11"/>
      <name val="Calibri"/>
      <family val="2"/>
      <charset val="238"/>
      <scheme val="minor"/>
    </font>
    <font>
      <sz val="8"/>
      <color theme="2" tint="-0.249977111117893"/>
      <name val="Calibri"/>
      <family val="2"/>
      <charset val="238"/>
      <scheme val="minor"/>
    </font>
    <font>
      <sz val="11"/>
      <color theme="2" tint="-0.249977111117893"/>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12" fillId="0" borderId="0" applyFont="0" applyFill="0" applyBorder="0" applyAlignment="0" applyProtection="0"/>
  </cellStyleXfs>
  <cellXfs count="321">
    <xf numFmtId="0" fontId="0" fillId="0" borderId="0" xfId="0"/>
    <xf numFmtId="0" fontId="0" fillId="0" borderId="0" xfId="0" applyAlignment="1">
      <alignment horizontal="center" vertical="center"/>
    </xf>
    <xf numFmtId="0" fontId="7" fillId="0" borderId="0" xfId="0" applyFont="1" applyAlignment="1">
      <alignment vertical="top" wrapText="1"/>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7" fillId="0" borderId="10" xfId="0" applyFont="1" applyBorder="1" applyAlignment="1">
      <alignment horizontal="lef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11" fillId="0" borderId="26" xfId="0" applyFont="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7" fillId="0" borderId="25" xfId="0" applyFont="1" applyBorder="1" applyAlignment="1">
      <alignment horizontal="left" vertical="top" wrapText="1"/>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2" fillId="5" borderId="2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3"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0" fillId="0" borderId="3" xfId="0" applyFont="1" applyBorder="1" applyAlignment="1">
      <alignment horizontal="left"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1" fillId="6" borderId="48" xfId="0" applyFont="1" applyFill="1" applyBorder="1" applyAlignment="1">
      <alignment horizontal="center" vertical="center" wrapText="1"/>
    </xf>
    <xf numFmtId="0" fontId="1" fillId="0" borderId="41" xfId="0" applyFont="1" applyBorder="1" applyAlignment="1">
      <alignment horizontal="center" vertical="top" wrapText="1"/>
    </xf>
    <xf numFmtId="0" fontId="7" fillId="5" borderId="60" xfId="0" applyFont="1" applyFill="1" applyBorder="1" applyAlignment="1">
      <alignment horizontal="center" vertical="center"/>
    </xf>
    <xf numFmtId="0" fontId="24" fillId="0" borderId="3" xfId="0" applyFont="1" applyBorder="1" applyAlignment="1">
      <alignment horizontal="center" vertical="center" wrapText="1"/>
    </xf>
    <xf numFmtId="0" fontId="24" fillId="0" borderId="29" xfId="0" applyFont="1" applyBorder="1"/>
    <xf numFmtId="0" fontId="24" fillId="0" borderId="0" xfId="0" applyFont="1" applyAlignment="1">
      <alignment horizontal="center" vertical="center"/>
    </xf>
    <xf numFmtId="0" fontId="7" fillId="0" borderId="10" xfId="0" applyFont="1" applyBorder="1" applyAlignment="1">
      <alignment vertical="top" wrapText="1"/>
    </xf>
    <xf numFmtId="0" fontId="7" fillId="0" borderId="12" xfId="0" applyFont="1" applyBorder="1" applyAlignment="1">
      <alignment vertical="top" wrapText="1"/>
    </xf>
    <xf numFmtId="0" fontId="26" fillId="0" borderId="10" xfId="0" applyFont="1" applyBorder="1" applyAlignment="1">
      <alignment horizontal="left" vertical="top" wrapText="1"/>
    </xf>
    <xf numFmtId="0" fontId="26" fillId="0" borderId="25" xfId="0" applyFont="1" applyBorder="1" applyAlignment="1">
      <alignment horizontal="left" vertical="top" wrapText="1"/>
    </xf>
    <xf numFmtId="0" fontId="7" fillId="6" borderId="10" xfId="0" applyFont="1" applyFill="1" applyBorder="1" applyAlignment="1">
      <alignment horizontal="center" vertical="center" wrapText="1"/>
    </xf>
    <xf numFmtId="0" fontId="27" fillId="6" borderId="3" xfId="0" applyFont="1" applyFill="1" applyBorder="1" applyAlignment="1">
      <alignment horizontal="center" vertical="center" wrapText="1"/>
    </xf>
    <xf numFmtId="0" fontId="27"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6" borderId="3" xfId="0" applyFont="1" applyFill="1" applyBorder="1" applyAlignment="1">
      <alignment horizontal="center" vertical="center" wrapText="1"/>
    </xf>
    <xf numFmtId="0" fontId="18" fillId="6" borderId="10" xfId="0" applyFont="1" applyFill="1" applyBorder="1" applyAlignment="1">
      <alignment horizontal="center" vertical="center" wrapText="1"/>
    </xf>
    <xf numFmtId="0" fontId="28" fillId="0" borderId="3" xfId="0" applyFont="1" applyBorder="1" applyAlignment="1">
      <alignment horizontal="center" vertical="center" wrapText="1"/>
    </xf>
    <xf numFmtId="0" fontId="28" fillId="0" borderId="21" xfId="0" applyFont="1" applyBorder="1" applyAlignment="1">
      <alignment horizontal="center" vertical="center" wrapText="1"/>
    </xf>
    <xf numFmtId="0" fontId="11" fillId="0" borderId="18" xfId="0" applyFont="1" applyBorder="1" applyAlignment="1">
      <alignment horizontal="center" vertical="center" wrapText="1"/>
    </xf>
    <xf numFmtId="0" fontId="11" fillId="6" borderId="61" xfId="0" applyFont="1" applyFill="1" applyBorder="1" applyAlignment="1">
      <alignment horizontal="center" vertical="center" wrapText="1"/>
    </xf>
    <xf numFmtId="0" fontId="0" fillId="6" borderId="15" xfId="0" applyFill="1" applyBorder="1" applyAlignment="1">
      <alignment horizontal="left" vertical="center" wrapText="1"/>
    </xf>
    <xf numFmtId="0" fontId="11" fillId="0" borderId="21" xfId="0" applyFont="1" applyBorder="1" applyAlignment="1">
      <alignment horizontal="center" vertical="center" wrapText="1"/>
    </xf>
    <xf numFmtId="0" fontId="27" fillId="6" borderId="10" xfId="0" applyFont="1" applyFill="1" applyBorder="1" applyAlignment="1">
      <alignment horizontal="center" vertical="center" wrapText="1"/>
    </xf>
    <xf numFmtId="0" fontId="1" fillId="5" borderId="33" xfId="0" applyFont="1" applyFill="1" applyBorder="1" applyAlignment="1">
      <alignment horizontal="center" vertical="center" wrapText="1"/>
    </xf>
    <xf numFmtId="0" fontId="1" fillId="5" borderId="64" xfId="0" applyFont="1" applyFill="1" applyBorder="1" applyAlignment="1">
      <alignment horizontal="center" vertical="center" wrapText="1"/>
    </xf>
    <xf numFmtId="0" fontId="1" fillId="5" borderId="65" xfId="0" applyFont="1" applyFill="1" applyBorder="1" applyAlignment="1">
      <alignment horizontal="center" vertical="center" wrapText="1"/>
    </xf>
    <xf numFmtId="0" fontId="0" fillId="0" borderId="0" xfId="0" applyAlignment="1">
      <alignment horizontal="left" vertical="top"/>
    </xf>
    <xf numFmtId="0" fontId="6" fillId="5" borderId="66" xfId="0" applyFont="1" applyFill="1" applyBorder="1" applyAlignment="1">
      <alignment horizontal="left" vertical="top"/>
    </xf>
    <xf numFmtId="0" fontId="0" fillId="0" borderId="29" xfId="0" applyBorder="1" applyAlignment="1">
      <alignment horizontal="left" vertical="top"/>
    </xf>
    <xf numFmtId="0" fontId="0" fillId="0" borderId="41" xfId="0" applyBorder="1" applyAlignment="1">
      <alignment horizontal="left" vertical="top"/>
    </xf>
    <xf numFmtId="0" fontId="0" fillId="4" borderId="0" xfId="0" applyFill="1"/>
    <xf numFmtId="0" fontId="1" fillId="4" borderId="36" xfId="0" applyFont="1" applyFill="1" applyBorder="1" applyAlignment="1">
      <alignment horizontal="center" vertical="center"/>
    </xf>
    <xf numFmtId="0" fontId="0" fillId="4" borderId="15" xfId="0" applyFill="1" applyBorder="1" applyAlignment="1">
      <alignment horizontal="center" vertical="center"/>
    </xf>
    <xf numFmtId="0" fontId="7" fillId="4" borderId="37" xfId="0" applyFont="1" applyFill="1" applyBorder="1" applyAlignment="1">
      <alignment horizontal="center" vertical="center"/>
    </xf>
    <xf numFmtId="0" fontId="0" fillId="4" borderId="10" xfId="0" applyFill="1" applyBorder="1" applyAlignment="1">
      <alignment horizontal="center" vertical="center"/>
    </xf>
    <xf numFmtId="0" fontId="7" fillId="4" borderId="33" xfId="0" applyFont="1" applyFill="1" applyBorder="1" applyAlignment="1">
      <alignment horizontal="center" vertical="center"/>
    </xf>
    <xf numFmtId="0" fontId="0" fillId="4" borderId="25" xfId="0" applyFill="1" applyBorder="1" applyAlignment="1">
      <alignment horizontal="center" vertical="center"/>
    </xf>
    <xf numFmtId="0" fontId="1" fillId="4" borderId="32" xfId="0" applyFont="1" applyFill="1" applyBorder="1" applyAlignment="1">
      <alignment horizontal="center" vertical="center"/>
    </xf>
    <xf numFmtId="0" fontId="0" fillId="4" borderId="30" xfId="0" applyFill="1" applyBorder="1" applyAlignment="1">
      <alignment horizontal="center" vertical="center"/>
    </xf>
    <xf numFmtId="0" fontId="7" fillId="4" borderId="0" xfId="0" applyFont="1" applyFill="1" applyAlignment="1">
      <alignment vertical="center" wrapText="1"/>
    </xf>
    <xf numFmtId="0" fontId="31" fillId="4" borderId="56" xfId="0" applyFont="1" applyFill="1" applyBorder="1" applyAlignment="1">
      <alignment horizontal="left" vertical="top" wrapText="1"/>
    </xf>
    <xf numFmtId="0" fontId="31" fillId="4" borderId="29" xfId="0" applyFont="1" applyFill="1" applyBorder="1" applyAlignment="1">
      <alignment horizontal="left" vertical="top" wrapText="1"/>
    </xf>
    <xf numFmtId="0" fontId="31" fillId="4" borderId="26" xfId="0" applyFont="1" applyFill="1" applyBorder="1" applyAlignment="1">
      <alignment horizontal="left" vertical="top" wrapText="1"/>
    </xf>
    <xf numFmtId="0" fontId="31" fillId="4" borderId="31" xfId="0" applyFont="1" applyFill="1" applyBorder="1" applyAlignment="1">
      <alignment horizontal="left" vertical="top" wrapText="1"/>
    </xf>
    <xf numFmtId="0" fontId="31" fillId="4" borderId="39" xfId="0" applyFont="1" applyFill="1" applyBorder="1" applyAlignment="1">
      <alignment horizontal="left" vertical="top" wrapText="1"/>
    </xf>
    <xf numFmtId="0" fontId="31" fillId="4" borderId="29" xfId="0" applyFont="1" applyFill="1" applyBorder="1" applyAlignment="1">
      <alignment horizontal="left" vertical="top"/>
    </xf>
    <xf numFmtId="0" fontId="31" fillId="4" borderId="26" xfId="0" applyFont="1" applyFill="1" applyBorder="1" applyAlignment="1">
      <alignment horizontal="left" vertical="top"/>
    </xf>
    <xf numFmtId="0" fontId="32" fillId="6" borderId="31" xfId="0" applyFont="1" applyFill="1" applyBorder="1" applyAlignment="1">
      <alignment vertical="center" wrapText="1"/>
    </xf>
    <xf numFmtId="0" fontId="32" fillId="0" borderId="29" xfId="0" applyFont="1" applyBorder="1"/>
    <xf numFmtId="0" fontId="32" fillId="0" borderId="26" xfId="0" applyFont="1" applyBorder="1"/>
    <xf numFmtId="0" fontId="31" fillId="4" borderId="41" xfId="0" applyFont="1" applyFill="1" applyBorder="1" applyAlignment="1">
      <alignment horizontal="left" vertical="top"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21" fillId="5" borderId="30" xfId="0" applyFont="1" applyFill="1" applyBorder="1" applyAlignment="1">
      <alignment horizontal="left" vertical="center" wrapText="1"/>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1" fillId="5" borderId="10" xfId="0" applyFont="1" applyFill="1" applyBorder="1" applyAlignment="1">
      <alignment horizontal="left" vertical="center" wrapText="1"/>
    </xf>
    <xf numFmtId="0" fontId="21" fillId="5" borderId="25"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31" fillId="4" borderId="46" xfId="0" applyFont="1" applyFill="1" applyBorder="1" applyAlignment="1">
      <alignment horizontal="left" vertical="top" wrapText="1"/>
    </xf>
    <xf numFmtId="0" fontId="31" fillId="4" borderId="47" xfId="0" applyFont="1" applyFill="1" applyBorder="1" applyAlignment="1">
      <alignment horizontal="left" vertical="top" wrapText="1"/>
    </xf>
    <xf numFmtId="0" fontId="7" fillId="4" borderId="19"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30" fillId="4" borderId="8" xfId="0" applyFont="1" applyFill="1" applyBorder="1" applyAlignment="1">
      <alignment horizontal="left" vertical="center" wrapText="1"/>
    </xf>
    <xf numFmtId="0" fontId="30" fillId="4" borderId="9" xfId="0" applyFont="1" applyFill="1" applyBorder="1" applyAlignment="1">
      <alignment horizontal="left" vertical="center" wrapText="1"/>
    </xf>
    <xf numFmtId="0" fontId="30" fillId="4" borderId="11" xfId="0" applyFont="1" applyFill="1" applyBorder="1" applyAlignment="1">
      <alignment horizontal="left" vertical="center" wrapText="1"/>
    </xf>
    <xf numFmtId="0" fontId="0" fillId="4" borderId="34" xfId="0" applyFill="1" applyBorder="1" applyAlignment="1">
      <alignment horizontal="center" vertical="center"/>
    </xf>
    <xf numFmtId="0" fontId="0" fillId="4" borderId="35" xfId="0" applyFill="1" applyBorder="1" applyAlignment="1">
      <alignment horizontal="center" vertical="center"/>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7" fillId="4"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1" fillId="4" borderId="45" xfId="0" applyFont="1" applyFill="1" applyBorder="1" applyAlignment="1">
      <alignment horizontal="center" vertical="center"/>
    </xf>
    <xf numFmtId="0" fontId="1" fillId="4" borderId="49" xfId="0" applyFont="1" applyFill="1" applyBorder="1" applyAlignment="1">
      <alignment horizontal="center" vertical="center"/>
    </xf>
    <xf numFmtId="0" fontId="10" fillId="4" borderId="19" xfId="0" applyFont="1" applyFill="1" applyBorder="1" applyAlignment="1">
      <alignment horizontal="left" vertical="center" wrapText="1"/>
    </xf>
    <xf numFmtId="0" fontId="10" fillId="4" borderId="20" xfId="0" applyFont="1" applyFill="1" applyBorder="1" applyAlignment="1">
      <alignment horizontal="left" vertical="center" wrapText="1"/>
    </xf>
    <xf numFmtId="0" fontId="10" fillId="4" borderId="21" xfId="0" applyFont="1" applyFill="1" applyBorder="1" applyAlignment="1">
      <alignment horizontal="left" vertical="center" wrapText="1"/>
    </xf>
    <xf numFmtId="0" fontId="30" fillId="4" borderId="8" xfId="0" applyFont="1" applyFill="1" applyBorder="1" applyAlignment="1">
      <alignment horizontal="left" vertical="center"/>
    </xf>
    <xf numFmtId="0" fontId="30" fillId="4" borderId="9" xfId="0" applyFont="1" applyFill="1" applyBorder="1" applyAlignment="1">
      <alignment horizontal="left" vertical="center"/>
    </xf>
    <xf numFmtId="0" fontId="30" fillId="4" borderId="11" xfId="0" applyFont="1" applyFill="1" applyBorder="1" applyAlignment="1">
      <alignment horizontal="left" vertical="center"/>
    </xf>
    <xf numFmtId="0" fontId="4" fillId="2" borderId="1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3" fillId="4" borderId="38"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4" borderId="39" xfId="0" applyFont="1" applyFill="1" applyBorder="1" applyAlignment="1">
      <alignment horizontal="left" vertical="center" wrapText="1"/>
    </xf>
    <xf numFmtId="0" fontId="2" fillId="3" borderId="59" xfId="0" applyFont="1" applyFill="1" applyBorder="1" applyAlignment="1">
      <alignment horizontal="center" vertical="center" wrapText="1"/>
    </xf>
    <xf numFmtId="0" fontId="2" fillId="3" borderId="58" xfId="0" applyFont="1" applyFill="1" applyBorder="1" applyAlignment="1">
      <alignment horizontal="center" vertical="center" wrapText="1"/>
    </xf>
    <xf numFmtId="0" fontId="3" fillId="4" borderId="59"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58" xfId="0" applyFont="1" applyFill="1" applyBorder="1" applyAlignment="1">
      <alignment horizontal="left" vertical="center" wrapText="1"/>
    </xf>
    <xf numFmtId="0" fontId="2" fillId="3" borderId="52"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1" fillId="6" borderId="30" xfId="0" applyFont="1" applyFill="1" applyBorder="1" applyAlignment="1">
      <alignment horizontal="left" vertical="center" wrapText="1"/>
    </xf>
    <xf numFmtId="0" fontId="7" fillId="0" borderId="10" xfId="0" applyFont="1" applyBorder="1" applyAlignment="1">
      <alignment horizontal="left" vertical="top"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7" fillId="0" borderId="25" xfId="0" applyFont="1" applyBorder="1" applyAlignment="1">
      <alignment horizontal="left" vertical="top" wrapText="1"/>
    </xf>
    <xf numFmtId="0" fontId="1" fillId="0" borderId="13" xfId="0" applyFont="1" applyBorder="1" applyAlignment="1">
      <alignment horizontal="center" vertical="center"/>
    </xf>
    <xf numFmtId="0" fontId="3" fillId="4" borderId="21" xfId="0" applyFont="1" applyFill="1" applyBorder="1" applyAlignment="1">
      <alignment horizontal="left" vertical="center" wrapText="1"/>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9" fillId="7" borderId="33" xfId="0" applyFont="1" applyFill="1" applyBorder="1" applyAlignment="1">
      <alignment horizontal="right" vertical="center" wrapText="1"/>
    </xf>
    <xf numFmtId="0" fontId="19" fillId="7" borderId="25" xfId="0" applyFont="1" applyFill="1" applyBorder="1" applyAlignment="1">
      <alignment horizontal="righ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7"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0" fillId="5" borderId="32" xfId="0" applyFill="1" applyBorder="1" applyAlignment="1">
      <alignment horizontal="center" vertical="center"/>
    </xf>
    <xf numFmtId="0" fontId="1" fillId="6" borderId="31" xfId="0" applyFont="1" applyFill="1" applyBorder="1" applyAlignment="1">
      <alignment horizontal="left" vertical="center" wrapText="1"/>
    </xf>
    <xf numFmtId="0" fontId="0" fillId="5" borderId="40" xfId="0" applyFill="1" applyBorder="1" applyAlignment="1">
      <alignment horizontal="center" vertical="center"/>
    </xf>
    <xf numFmtId="0" fontId="0" fillId="5" borderId="33" xfId="0" applyFill="1" applyBorder="1" applyAlignment="1">
      <alignment horizontal="center" vertical="center"/>
    </xf>
    <xf numFmtId="0" fontId="10" fillId="0" borderId="10" xfId="0" applyFont="1" applyBorder="1" applyAlignment="1">
      <alignment horizontal="left" vertical="top" wrapText="1"/>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1" fillId="0" borderId="47" xfId="0" applyFont="1" applyBorder="1" applyAlignment="1">
      <alignment horizontal="center" vertical="top"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25" xfId="0" applyFont="1" applyBorder="1" applyAlignment="1">
      <alignment horizontal="left" vertical="center" wrapText="1"/>
    </xf>
    <xf numFmtId="0" fontId="15" fillId="7" borderId="33" xfId="0" applyFont="1" applyFill="1" applyBorder="1" applyAlignment="1">
      <alignment horizontal="right" vertical="center" wrapText="1"/>
    </xf>
    <xf numFmtId="0" fontId="15" fillId="7" borderId="25" xfId="0" applyFont="1" applyFill="1" applyBorder="1" applyAlignment="1">
      <alignment horizontal="right" vertical="center" wrapText="1"/>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0" fillId="5" borderId="60" xfId="0" applyFill="1" applyBorder="1" applyAlignment="1">
      <alignment horizontal="center"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0" fillId="5" borderId="49" xfId="0"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8" fillId="0" borderId="19" xfId="0" applyFont="1" applyBorder="1" applyAlignment="1">
      <alignment horizontal="left" vertical="center" wrapText="1"/>
    </xf>
    <xf numFmtId="0" fontId="8"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29" fillId="0" borderId="62" xfId="0" applyFont="1" applyBorder="1" applyAlignment="1">
      <alignment horizontal="left" wrapText="1"/>
    </xf>
    <xf numFmtId="0" fontId="29" fillId="0" borderId="0" xfId="0" applyFont="1" applyAlignment="1">
      <alignment horizontal="left" wrapText="1"/>
    </xf>
    <xf numFmtId="0" fontId="29" fillId="0" borderId="63" xfId="0" applyFont="1" applyBorder="1" applyAlignment="1">
      <alignment horizontal="left"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7" fillId="0" borderId="1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cellXfs>
  <cellStyles count="2">
    <cellStyle name="Dziesiętny" xfId="1" builtinId="3"/>
    <cellStyle name="Normalny" xfId="0" builtinId="0"/>
  </cellStyles>
  <dxfs count="137">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topLeftCell="A12" zoomScaleNormal="100" zoomScaleSheetLayoutView="115" workbookViewId="0">
      <selection activeCell="J22" sqref="J22"/>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121" t="s">
        <v>0</v>
      </c>
      <c r="C2" s="122"/>
      <c r="D2" s="122"/>
      <c r="E2" s="122"/>
      <c r="F2" s="122"/>
      <c r="G2" s="122"/>
      <c r="H2" s="123"/>
    </row>
    <row r="3" spans="2:8" ht="31.9" customHeight="1" x14ac:dyDescent="0.25">
      <c r="B3" s="113" t="s">
        <v>1</v>
      </c>
      <c r="C3" s="114"/>
      <c r="D3" s="115" t="s">
        <v>154</v>
      </c>
      <c r="E3" s="116"/>
      <c r="F3" s="116"/>
      <c r="G3" s="116"/>
      <c r="H3" s="117"/>
    </row>
    <row r="4" spans="2:8" ht="31.9" customHeight="1" x14ac:dyDescent="0.25">
      <c r="B4" s="100" t="s">
        <v>2</v>
      </c>
      <c r="C4" s="101"/>
      <c r="D4" s="102" t="s">
        <v>155</v>
      </c>
      <c r="E4" s="103"/>
      <c r="F4" s="103"/>
      <c r="G4" s="103"/>
      <c r="H4" s="104"/>
    </row>
    <row r="5" spans="2:8" ht="66" customHeight="1" x14ac:dyDescent="0.25">
      <c r="B5" s="100" t="s">
        <v>3</v>
      </c>
      <c r="C5" s="101"/>
      <c r="D5" s="102" t="s">
        <v>156</v>
      </c>
      <c r="E5" s="103"/>
      <c r="F5" s="103"/>
      <c r="G5" s="103"/>
      <c r="H5" s="104"/>
    </row>
    <row r="6" spans="2:8" ht="31.9" customHeight="1" thickBot="1" x14ac:dyDescent="0.3">
      <c r="B6" s="108" t="s">
        <v>4</v>
      </c>
      <c r="C6" s="109"/>
      <c r="D6" s="118" t="s">
        <v>298</v>
      </c>
      <c r="E6" s="119"/>
      <c r="F6" s="119"/>
      <c r="G6" s="119"/>
      <c r="H6" s="120"/>
    </row>
    <row r="7" spans="2:8" ht="31.9" customHeight="1" x14ac:dyDescent="0.25">
      <c r="B7" s="113" t="s">
        <v>5</v>
      </c>
      <c r="C7" s="114"/>
      <c r="D7" s="115" t="s">
        <v>292</v>
      </c>
      <c r="E7" s="116"/>
      <c r="F7" s="116"/>
      <c r="G7" s="116"/>
      <c r="H7" s="117"/>
    </row>
    <row r="8" spans="2:8" ht="31.9" customHeight="1" x14ac:dyDescent="0.25">
      <c r="B8" s="100" t="s">
        <v>6</v>
      </c>
      <c r="C8" s="101"/>
      <c r="D8" s="102"/>
      <c r="E8" s="103"/>
      <c r="F8" s="103"/>
      <c r="G8" s="103"/>
      <c r="H8" s="104"/>
    </row>
    <row r="9" spans="2:8" ht="31.9" customHeight="1" x14ac:dyDescent="0.25">
      <c r="B9" s="100" t="s">
        <v>7</v>
      </c>
      <c r="C9" s="101"/>
      <c r="D9" s="102" t="s">
        <v>292</v>
      </c>
      <c r="E9" s="103"/>
      <c r="F9" s="103"/>
      <c r="G9" s="103"/>
      <c r="H9" s="104"/>
    </row>
    <row r="10" spans="2:8" ht="31.9" customHeight="1" thickBot="1" x14ac:dyDescent="0.3">
      <c r="B10" s="108" t="s">
        <v>8</v>
      </c>
      <c r="C10" s="109"/>
      <c r="D10" s="133">
        <v>500000000</v>
      </c>
      <c r="E10" s="134"/>
      <c r="F10" s="134"/>
      <c r="G10" s="134"/>
      <c r="H10" s="135"/>
    </row>
    <row r="11" spans="2:8" ht="31.9" customHeight="1" x14ac:dyDescent="0.25">
      <c r="B11" s="113" t="s">
        <v>9</v>
      </c>
      <c r="C11" s="114"/>
      <c r="D11" s="136" t="s">
        <v>292</v>
      </c>
      <c r="E11" s="137"/>
      <c r="F11" s="137"/>
      <c r="G11" s="137"/>
      <c r="H11" s="138"/>
    </row>
    <row r="12" spans="2:8" ht="31.9" customHeight="1" x14ac:dyDescent="0.25">
      <c r="B12" s="100" t="s">
        <v>10</v>
      </c>
      <c r="C12" s="101"/>
      <c r="D12" s="105" t="s">
        <v>292</v>
      </c>
      <c r="E12" s="106"/>
      <c r="F12" s="106"/>
      <c r="G12" s="106"/>
      <c r="H12" s="107"/>
    </row>
    <row r="13" spans="2:8" ht="31.9" customHeight="1" thickBot="1" x14ac:dyDescent="0.3">
      <c r="B13" s="108" t="s">
        <v>11</v>
      </c>
      <c r="C13" s="109"/>
      <c r="D13" s="110" t="s">
        <v>292</v>
      </c>
      <c r="E13" s="111"/>
      <c r="F13" s="111"/>
      <c r="G13" s="111"/>
      <c r="H13" s="112"/>
    </row>
    <row r="14" spans="2:8" ht="31.9" customHeight="1" thickBot="1" x14ac:dyDescent="0.3">
      <c r="B14" s="141" t="s">
        <v>12</v>
      </c>
      <c r="C14" s="142"/>
      <c r="D14" s="142"/>
      <c r="E14" s="142"/>
      <c r="F14" s="142"/>
      <c r="G14" s="142"/>
      <c r="H14" s="143"/>
    </row>
    <row r="15" spans="2:8" ht="66" customHeight="1" x14ac:dyDescent="0.25">
      <c r="B15" s="144" t="s">
        <v>161</v>
      </c>
      <c r="C15" s="145"/>
      <c r="D15" s="145"/>
      <c r="E15" s="145"/>
      <c r="F15" s="145"/>
      <c r="G15" s="10" t="s">
        <v>13</v>
      </c>
      <c r="H15" s="43" t="s">
        <v>14</v>
      </c>
    </row>
    <row r="16" spans="2:8" ht="45" customHeight="1" thickBot="1" x14ac:dyDescent="0.3">
      <c r="B16" s="139" t="s">
        <v>277</v>
      </c>
      <c r="C16" s="140"/>
      <c r="D16" s="140"/>
      <c r="E16" s="140"/>
      <c r="F16" s="140"/>
      <c r="G16" s="13" t="s">
        <v>13</v>
      </c>
      <c r="H16" s="44" t="str">
        <f>IF(G16="TAK",robocze!B13,robocze!B12)</f>
        <v>Projekt rekomendowany do II etapu oceny</v>
      </c>
    </row>
    <row r="17" spans="2:8" ht="30.6" customHeight="1" x14ac:dyDescent="0.25">
      <c r="B17" s="125" t="s">
        <v>16</v>
      </c>
      <c r="C17" s="126"/>
      <c r="D17" s="124" t="s">
        <v>17</v>
      </c>
      <c r="E17" s="124"/>
      <c r="F17" s="124"/>
      <c r="G17" s="131"/>
      <c r="H17" s="132"/>
    </row>
    <row r="18" spans="2:8" ht="30.6" customHeight="1" x14ac:dyDescent="0.25">
      <c r="B18" s="127"/>
      <c r="C18" s="128"/>
      <c r="D18" s="154" t="s">
        <v>18</v>
      </c>
      <c r="E18" s="154"/>
      <c r="F18" s="154"/>
      <c r="G18" s="146"/>
      <c r="H18" s="147"/>
    </row>
    <row r="19" spans="2:8" ht="63.6" customHeight="1" thickBot="1" x14ac:dyDescent="0.3">
      <c r="B19" s="129"/>
      <c r="C19" s="130"/>
      <c r="D19" s="155" t="s">
        <v>19</v>
      </c>
      <c r="E19" s="155"/>
      <c r="F19" s="155"/>
      <c r="G19" s="148"/>
      <c r="H19" s="149"/>
    </row>
    <row r="20" spans="2:8" ht="30.6" customHeight="1" x14ac:dyDescent="0.25">
      <c r="B20" s="127" t="s">
        <v>20</v>
      </c>
      <c r="C20" s="128"/>
      <c r="D20" s="156" t="s">
        <v>17</v>
      </c>
      <c r="E20" s="156"/>
      <c r="F20" s="156"/>
      <c r="G20" s="150"/>
      <c r="H20" s="151"/>
    </row>
    <row r="21" spans="2:8" ht="30.6" customHeight="1" x14ac:dyDescent="0.25">
      <c r="B21" s="127"/>
      <c r="C21" s="128"/>
      <c r="D21" s="154" t="s">
        <v>18</v>
      </c>
      <c r="E21" s="154"/>
      <c r="F21" s="154"/>
      <c r="G21" s="146"/>
      <c r="H21" s="147"/>
    </row>
    <row r="22" spans="2:8" ht="60.6" customHeight="1" thickBot="1" x14ac:dyDescent="0.3">
      <c r="B22" s="129"/>
      <c r="C22" s="130"/>
      <c r="D22" s="155" t="s">
        <v>19</v>
      </c>
      <c r="E22" s="155"/>
      <c r="F22" s="155"/>
      <c r="G22" s="152"/>
      <c r="H22" s="153"/>
    </row>
  </sheetData>
  <mergeCells count="40">
    <mergeCell ref="G20:H20"/>
    <mergeCell ref="G21:H21"/>
    <mergeCell ref="G22:H22"/>
    <mergeCell ref="B20:C22"/>
    <mergeCell ref="D18:F18"/>
    <mergeCell ref="D19:F19"/>
    <mergeCell ref="D20:F20"/>
    <mergeCell ref="D21:F21"/>
    <mergeCell ref="D22:F22"/>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B2:H2"/>
    <mergeCell ref="B3:C3"/>
    <mergeCell ref="D3:H3"/>
    <mergeCell ref="B4:C4"/>
    <mergeCell ref="D4:H4"/>
    <mergeCell ref="B5:C5"/>
    <mergeCell ref="D5:H5"/>
    <mergeCell ref="B6:C6"/>
    <mergeCell ref="B7:C7"/>
    <mergeCell ref="D7:H7"/>
    <mergeCell ref="D6:H6"/>
    <mergeCell ref="B8:C8"/>
    <mergeCell ref="D8:H8"/>
    <mergeCell ref="B12:C12"/>
    <mergeCell ref="D12:H12"/>
    <mergeCell ref="B13:C13"/>
    <mergeCell ref="D13:H13"/>
  </mergeCells>
  <conditionalFormatting sqref="G15:G16">
    <cfRule type="cellIs" dxfId="136" priority="7" operator="equal">
      <formula>"NIE DOTYCZY"</formula>
    </cfRule>
    <cfRule type="containsText" dxfId="135" priority="8" operator="containsText" text="TAK">
      <formula>NOT(ISERROR(SEARCH("TAK",G15)))</formula>
    </cfRule>
    <cfRule type="cellIs" dxfId="134"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54"/>
  <sheetViews>
    <sheetView topLeftCell="A44" workbookViewId="0">
      <selection activeCell="C13" sqref="C13:F13"/>
    </sheetView>
  </sheetViews>
  <sheetFormatPr defaultRowHeight="15" x14ac:dyDescent="0.25"/>
  <cols>
    <col min="2" max="2" width="12.42578125" style="1" customWidth="1"/>
    <col min="3" max="3" width="34.5703125" customWidth="1"/>
    <col min="6" max="6" width="15" style="1" customWidth="1"/>
    <col min="7" max="7" width="14.28515625" style="1" customWidth="1"/>
    <col min="8" max="8" width="40.140625" style="75" customWidth="1"/>
  </cols>
  <sheetData>
    <row r="1" spans="2:8" ht="15.75" thickBot="1" x14ac:dyDescent="0.3"/>
    <row r="2" spans="2:8" ht="56.45" customHeight="1" thickBot="1" x14ac:dyDescent="0.3">
      <c r="B2" s="192" t="s">
        <v>0</v>
      </c>
      <c r="C2" s="193"/>
      <c r="D2" s="193"/>
      <c r="E2" s="193"/>
      <c r="F2" s="193"/>
      <c r="G2" s="193"/>
      <c r="H2" s="194"/>
    </row>
    <row r="3" spans="2:8" ht="38.450000000000003" customHeight="1" x14ac:dyDescent="0.25">
      <c r="B3" s="198" t="s">
        <v>5</v>
      </c>
      <c r="C3" s="199"/>
      <c r="D3" s="200" t="str">
        <f>'I etap oceny strona tytułowa'!D7:H7</f>
        <v>xxxxxxxxxxxxx</v>
      </c>
      <c r="E3" s="201"/>
      <c r="F3" s="201"/>
      <c r="G3" s="201"/>
      <c r="H3" s="202"/>
    </row>
    <row r="4" spans="2:8" ht="38.450000000000003" customHeight="1" x14ac:dyDescent="0.25">
      <c r="B4" s="203" t="s">
        <v>6</v>
      </c>
      <c r="C4" s="204"/>
      <c r="D4" s="205">
        <f>'I etap oceny strona tytułowa'!D8:H8</f>
        <v>0</v>
      </c>
      <c r="E4" s="206"/>
      <c r="F4" s="206"/>
      <c r="G4" s="206"/>
      <c r="H4" s="207"/>
    </row>
    <row r="5" spans="2:8" ht="38.450000000000003" customHeight="1" thickBot="1" x14ac:dyDescent="0.3">
      <c r="B5" s="208" t="s">
        <v>7</v>
      </c>
      <c r="C5" s="209"/>
      <c r="D5" s="118" t="str">
        <f>'I etap oceny strona tytułowa'!D9:H9</f>
        <v>xxxxxxxxxxxxx</v>
      </c>
      <c r="E5" s="119"/>
      <c r="F5" s="119"/>
      <c r="G5" s="119"/>
      <c r="H5" s="120"/>
    </row>
    <row r="6" spans="2:8" ht="47.45" customHeight="1" thickBot="1" x14ac:dyDescent="0.3">
      <c r="B6" s="192" t="s">
        <v>199</v>
      </c>
      <c r="C6" s="193"/>
      <c r="D6" s="193"/>
      <c r="E6" s="193"/>
      <c r="F6" s="193"/>
      <c r="G6" s="193"/>
      <c r="H6" s="194"/>
    </row>
    <row r="7" spans="2:8" ht="42" customHeight="1" thickBot="1" x14ac:dyDescent="0.3">
      <c r="B7" s="73" t="s">
        <v>294</v>
      </c>
      <c r="C7" s="195" t="s">
        <v>23</v>
      </c>
      <c r="D7" s="196"/>
      <c r="E7" s="196"/>
      <c r="F7" s="197"/>
      <c r="G7" s="74" t="s">
        <v>24</v>
      </c>
      <c r="H7" s="76" t="s">
        <v>25</v>
      </c>
    </row>
    <row r="8" spans="2:8" s="79" customFormat="1" ht="63" customHeight="1" x14ac:dyDescent="0.25">
      <c r="B8" s="80">
        <v>1</v>
      </c>
      <c r="C8" s="162" t="s">
        <v>26</v>
      </c>
      <c r="D8" s="163"/>
      <c r="E8" s="163"/>
      <c r="F8" s="164"/>
      <c r="G8" s="81" t="str">
        <f>IF(AND(G9="TAK",G10="TAK",G11="TAK", G12="TAK", G13="TAK", G15="TAK"),"TAK","NIE")</f>
        <v>TAK</v>
      </c>
      <c r="H8" s="89" t="s">
        <v>313</v>
      </c>
    </row>
    <row r="9" spans="2:8" s="79" customFormat="1" ht="27.75" customHeight="1" x14ac:dyDescent="0.25">
      <c r="B9" s="82" t="s">
        <v>27</v>
      </c>
      <c r="C9" s="181" t="s">
        <v>28</v>
      </c>
      <c r="D9" s="182"/>
      <c r="E9" s="182"/>
      <c r="F9" s="183"/>
      <c r="G9" s="83" t="s">
        <v>13</v>
      </c>
      <c r="H9" s="90"/>
    </row>
    <row r="10" spans="2:8" s="79" customFormat="1" ht="39.75" customHeight="1" x14ac:dyDescent="0.25">
      <c r="B10" s="82" t="s">
        <v>29</v>
      </c>
      <c r="C10" s="181" t="s">
        <v>30</v>
      </c>
      <c r="D10" s="182"/>
      <c r="E10" s="182"/>
      <c r="F10" s="183"/>
      <c r="G10" s="83" t="s">
        <v>13</v>
      </c>
      <c r="H10" s="90"/>
    </row>
    <row r="11" spans="2:8" s="79" customFormat="1" x14ac:dyDescent="0.25">
      <c r="B11" s="82" t="s">
        <v>31</v>
      </c>
      <c r="C11" s="181" t="s">
        <v>32</v>
      </c>
      <c r="D11" s="182"/>
      <c r="E11" s="182"/>
      <c r="F11" s="183"/>
      <c r="G11" s="83" t="s">
        <v>13</v>
      </c>
      <c r="H11" s="90"/>
    </row>
    <row r="12" spans="2:8" s="79" customFormat="1" x14ac:dyDescent="0.25">
      <c r="B12" s="82" t="s">
        <v>33</v>
      </c>
      <c r="C12" s="181" t="s">
        <v>34</v>
      </c>
      <c r="D12" s="182"/>
      <c r="E12" s="182"/>
      <c r="F12" s="183"/>
      <c r="G12" s="83" t="s">
        <v>13</v>
      </c>
      <c r="H12" s="90"/>
    </row>
    <row r="13" spans="2:8" s="79" customFormat="1" ht="39" customHeight="1" x14ac:dyDescent="0.25">
      <c r="B13" s="82" t="s">
        <v>35</v>
      </c>
      <c r="C13" s="181" t="s">
        <v>323</v>
      </c>
      <c r="D13" s="182"/>
      <c r="E13" s="182"/>
      <c r="F13" s="183"/>
      <c r="G13" s="83" t="s">
        <v>13</v>
      </c>
      <c r="H13" s="90"/>
    </row>
    <row r="14" spans="2:8" s="79" customFormat="1" ht="39" customHeight="1" x14ac:dyDescent="0.25">
      <c r="B14" s="82" t="s">
        <v>36</v>
      </c>
      <c r="C14" s="181" t="s">
        <v>322</v>
      </c>
      <c r="D14" s="182"/>
      <c r="E14" s="182"/>
      <c r="F14" s="183"/>
      <c r="G14" s="83" t="s">
        <v>13</v>
      </c>
      <c r="H14" s="99"/>
    </row>
    <row r="15" spans="2:8" s="79" customFormat="1" ht="26.25" customHeight="1" thickBot="1" x14ac:dyDescent="0.3">
      <c r="B15" s="84" t="s">
        <v>321</v>
      </c>
      <c r="C15" s="159" t="s">
        <v>37</v>
      </c>
      <c r="D15" s="160"/>
      <c r="E15" s="160"/>
      <c r="F15" s="161"/>
      <c r="G15" s="85" t="s">
        <v>13</v>
      </c>
      <c r="H15" s="91"/>
    </row>
    <row r="16" spans="2:8" s="79" customFormat="1" ht="33.6" customHeight="1" x14ac:dyDescent="0.25">
      <c r="B16" s="86">
        <v>2</v>
      </c>
      <c r="C16" s="162" t="s">
        <v>38</v>
      </c>
      <c r="D16" s="163"/>
      <c r="E16" s="163"/>
      <c r="F16" s="164"/>
      <c r="G16" s="87" t="str">
        <f>IF(AND(G17="TAK",G18="TAK"),"TAK","NIE")</f>
        <v>TAK</v>
      </c>
      <c r="H16" s="92" t="s">
        <v>312</v>
      </c>
    </row>
    <row r="17" spans="2:8" s="79" customFormat="1" ht="30.75" customHeight="1" x14ac:dyDescent="0.25">
      <c r="B17" s="82" t="s">
        <v>39</v>
      </c>
      <c r="C17" s="181" t="s">
        <v>40</v>
      </c>
      <c r="D17" s="182"/>
      <c r="E17" s="182"/>
      <c r="F17" s="183"/>
      <c r="G17" s="83" t="s">
        <v>13</v>
      </c>
      <c r="H17" s="90"/>
    </row>
    <row r="18" spans="2:8" s="79" customFormat="1" ht="52.5" customHeight="1" thickBot="1" x14ac:dyDescent="0.3">
      <c r="B18" s="84" t="s">
        <v>41</v>
      </c>
      <c r="C18" s="159" t="s">
        <v>42</v>
      </c>
      <c r="D18" s="160"/>
      <c r="E18" s="160"/>
      <c r="F18" s="161"/>
      <c r="G18" s="85" t="s">
        <v>13</v>
      </c>
      <c r="H18" s="91"/>
    </row>
    <row r="19" spans="2:8" s="79" customFormat="1" ht="38.450000000000003" customHeight="1" x14ac:dyDescent="0.25">
      <c r="B19" s="86">
        <v>3</v>
      </c>
      <c r="C19" s="189" t="s">
        <v>43</v>
      </c>
      <c r="D19" s="190"/>
      <c r="E19" s="190"/>
      <c r="F19" s="191"/>
      <c r="G19" s="165" t="s">
        <v>13</v>
      </c>
      <c r="H19" s="157" t="s">
        <v>314</v>
      </c>
    </row>
    <row r="20" spans="2:8" s="79" customFormat="1" ht="42.75" customHeight="1" thickBot="1" x14ac:dyDescent="0.3">
      <c r="B20" s="84" t="s">
        <v>44</v>
      </c>
      <c r="C20" s="159" t="s">
        <v>45</v>
      </c>
      <c r="D20" s="160"/>
      <c r="E20" s="160"/>
      <c r="F20" s="161"/>
      <c r="G20" s="166"/>
      <c r="H20" s="158"/>
    </row>
    <row r="21" spans="2:8" s="79" customFormat="1" ht="41.45" customHeight="1" x14ac:dyDescent="0.25">
      <c r="B21" s="80">
        <v>4</v>
      </c>
      <c r="C21" s="162" t="s">
        <v>46</v>
      </c>
      <c r="D21" s="163"/>
      <c r="E21" s="163"/>
      <c r="F21" s="164"/>
      <c r="G21" s="165" t="s">
        <v>13</v>
      </c>
      <c r="H21" s="157" t="s">
        <v>314</v>
      </c>
    </row>
    <row r="22" spans="2:8" s="79" customFormat="1" ht="113.45" customHeight="1" thickBot="1" x14ac:dyDescent="0.3">
      <c r="B22" s="84" t="s">
        <v>47</v>
      </c>
      <c r="C22" s="159" t="s">
        <v>48</v>
      </c>
      <c r="D22" s="160"/>
      <c r="E22" s="160"/>
      <c r="F22" s="161"/>
      <c r="G22" s="166"/>
      <c r="H22" s="158"/>
    </row>
    <row r="23" spans="2:8" s="79" customFormat="1" ht="40.15" customHeight="1" x14ac:dyDescent="0.25">
      <c r="B23" s="86">
        <v>5</v>
      </c>
      <c r="C23" s="162" t="s">
        <v>49</v>
      </c>
      <c r="D23" s="163"/>
      <c r="E23" s="163"/>
      <c r="F23" s="164"/>
      <c r="G23" s="83" t="str">
        <f>IF(AND(G24="TAK",G25="TAK",G26="TAK", G27="TAK", G28="TAK", G29="TAK", G30="TAK"),"TAK","NIE")</f>
        <v>TAK</v>
      </c>
      <c r="H23" s="93"/>
    </row>
    <row r="24" spans="2:8" s="79" customFormat="1" ht="26.45" customHeight="1" x14ac:dyDescent="0.25">
      <c r="B24" s="82" t="s">
        <v>50</v>
      </c>
      <c r="C24" s="181" t="s">
        <v>51</v>
      </c>
      <c r="D24" s="182"/>
      <c r="E24" s="182"/>
      <c r="F24" s="183"/>
      <c r="G24" s="83" t="s">
        <v>13</v>
      </c>
      <c r="H24" s="94"/>
    </row>
    <row r="25" spans="2:8" s="79" customFormat="1" ht="26.45" customHeight="1" x14ac:dyDescent="0.25">
      <c r="B25" s="82" t="s">
        <v>52</v>
      </c>
      <c r="C25" s="181" t="s">
        <v>53</v>
      </c>
      <c r="D25" s="182"/>
      <c r="E25" s="182"/>
      <c r="F25" s="183"/>
      <c r="G25" s="83" t="s">
        <v>13</v>
      </c>
      <c r="H25" s="94"/>
    </row>
    <row r="26" spans="2:8" s="79" customFormat="1" ht="26.45" customHeight="1" x14ac:dyDescent="0.25">
      <c r="B26" s="82" t="s">
        <v>54</v>
      </c>
      <c r="C26" s="181" t="s">
        <v>55</v>
      </c>
      <c r="D26" s="182"/>
      <c r="E26" s="182"/>
      <c r="F26" s="183"/>
      <c r="G26" s="83" t="s">
        <v>13</v>
      </c>
      <c r="H26" s="94"/>
    </row>
    <row r="27" spans="2:8" s="79" customFormat="1" ht="26.45" customHeight="1" x14ac:dyDescent="0.25">
      <c r="B27" s="82" t="s">
        <v>56</v>
      </c>
      <c r="C27" s="181" t="s">
        <v>57</v>
      </c>
      <c r="D27" s="182"/>
      <c r="E27" s="182"/>
      <c r="F27" s="183"/>
      <c r="G27" s="83" t="s">
        <v>13</v>
      </c>
      <c r="H27" s="94"/>
    </row>
    <row r="28" spans="2:8" s="79" customFormat="1" ht="26.45" customHeight="1" x14ac:dyDescent="0.25">
      <c r="B28" s="82" t="s">
        <v>58</v>
      </c>
      <c r="C28" s="181" t="s">
        <v>59</v>
      </c>
      <c r="D28" s="182"/>
      <c r="E28" s="182"/>
      <c r="F28" s="183"/>
      <c r="G28" s="83" t="s">
        <v>13</v>
      </c>
      <c r="H28" s="94"/>
    </row>
    <row r="29" spans="2:8" s="79" customFormat="1" ht="39" customHeight="1" x14ac:dyDescent="0.25">
      <c r="B29" s="82" t="s">
        <v>60</v>
      </c>
      <c r="C29" s="181" t="s">
        <v>61</v>
      </c>
      <c r="D29" s="182"/>
      <c r="E29" s="182"/>
      <c r="F29" s="183"/>
      <c r="G29" s="83" t="s">
        <v>13</v>
      </c>
      <c r="H29" s="94"/>
    </row>
    <row r="30" spans="2:8" s="79" customFormat="1" ht="38.25" customHeight="1" thickBot="1" x14ac:dyDescent="0.3">
      <c r="B30" s="84" t="s">
        <v>62</v>
      </c>
      <c r="C30" s="159" t="s">
        <v>63</v>
      </c>
      <c r="D30" s="160"/>
      <c r="E30" s="160"/>
      <c r="F30" s="161"/>
      <c r="G30" s="85" t="s">
        <v>13</v>
      </c>
      <c r="H30" s="95"/>
    </row>
    <row r="31" spans="2:8" s="79" customFormat="1" ht="31.5" customHeight="1" x14ac:dyDescent="0.25">
      <c r="B31" s="86">
        <v>8</v>
      </c>
      <c r="C31" s="162" t="s">
        <v>67</v>
      </c>
      <c r="D31" s="163"/>
      <c r="E31" s="163"/>
      <c r="F31" s="164"/>
      <c r="G31" s="87" t="str">
        <f>IF(AND(G32="TAK",G33="TAK"),"TAK","NIE")</f>
        <v>TAK</v>
      </c>
      <c r="H31" s="92" t="s">
        <v>315</v>
      </c>
    </row>
    <row r="32" spans="2:8" s="79" customFormat="1" ht="155.25" customHeight="1" x14ac:dyDescent="0.25">
      <c r="B32" s="82" t="s">
        <v>68</v>
      </c>
      <c r="C32" s="181" t="s">
        <v>69</v>
      </c>
      <c r="D32" s="182"/>
      <c r="E32" s="182"/>
      <c r="F32" s="183"/>
      <c r="G32" s="83" t="s">
        <v>13</v>
      </c>
      <c r="H32" s="94"/>
    </row>
    <row r="33" spans="2:11" s="79" customFormat="1" ht="147.75" customHeight="1" thickBot="1" x14ac:dyDescent="0.3">
      <c r="B33" s="84" t="s">
        <v>70</v>
      </c>
      <c r="C33" s="159" t="s">
        <v>71</v>
      </c>
      <c r="D33" s="160"/>
      <c r="E33" s="160"/>
      <c r="F33" s="161"/>
      <c r="G33" s="85" t="s">
        <v>13</v>
      </c>
      <c r="H33" s="95"/>
    </row>
    <row r="34" spans="2:11" s="79" customFormat="1" ht="77.25" customHeight="1" x14ac:dyDescent="0.25">
      <c r="B34" s="184">
        <v>9</v>
      </c>
      <c r="C34" s="162" t="s">
        <v>72</v>
      </c>
      <c r="D34" s="163"/>
      <c r="E34" s="163"/>
      <c r="F34" s="164"/>
      <c r="G34" s="165" t="s">
        <v>13</v>
      </c>
      <c r="H34" s="157" t="s">
        <v>316</v>
      </c>
    </row>
    <row r="35" spans="2:11" s="79" customFormat="1" ht="35.450000000000003" customHeight="1" thickBot="1" x14ac:dyDescent="0.3">
      <c r="B35" s="185"/>
      <c r="C35" s="186" t="s">
        <v>295</v>
      </c>
      <c r="D35" s="187"/>
      <c r="E35" s="187"/>
      <c r="F35" s="188"/>
      <c r="G35" s="166"/>
      <c r="H35" s="158"/>
    </row>
    <row r="36" spans="2:11" s="79" customFormat="1" ht="32.25" customHeight="1" x14ac:dyDescent="0.25">
      <c r="B36" s="86">
        <v>10</v>
      </c>
      <c r="C36" s="162" t="s">
        <v>73</v>
      </c>
      <c r="D36" s="163"/>
      <c r="E36" s="163"/>
      <c r="F36" s="164"/>
      <c r="G36" s="87" t="str">
        <f>IF(AND(G37="TAK",G38="TAK"),"TAK","NIE")</f>
        <v>TAK</v>
      </c>
      <c r="H36" s="92" t="s">
        <v>317</v>
      </c>
    </row>
    <row r="37" spans="2:11" s="79" customFormat="1" ht="137.25" customHeight="1" x14ac:dyDescent="0.25">
      <c r="B37" s="82" t="s">
        <v>74</v>
      </c>
      <c r="C37" s="181" t="s">
        <v>75</v>
      </c>
      <c r="D37" s="182"/>
      <c r="E37" s="182"/>
      <c r="F37" s="183"/>
      <c r="G37" s="83" t="s">
        <v>13</v>
      </c>
      <c r="H37" s="90"/>
      <c r="I37" s="88"/>
      <c r="J37" s="88"/>
      <c r="K37" s="88"/>
    </row>
    <row r="38" spans="2:11" s="79" customFormat="1" ht="196.5" customHeight="1" x14ac:dyDescent="0.25">
      <c r="B38" s="82" t="s">
        <v>76</v>
      </c>
      <c r="C38" s="181" t="s">
        <v>77</v>
      </c>
      <c r="D38" s="182"/>
      <c r="E38" s="182"/>
      <c r="F38" s="183"/>
      <c r="G38" s="83" t="s">
        <v>13</v>
      </c>
      <c r="H38" s="90"/>
    </row>
    <row r="39" spans="2:11" s="79" customFormat="1" ht="51.75" customHeight="1" thickBot="1" x14ac:dyDescent="0.3">
      <c r="B39" s="84" t="s">
        <v>296</v>
      </c>
      <c r="C39" s="159" t="s">
        <v>297</v>
      </c>
      <c r="D39" s="160"/>
      <c r="E39" s="160"/>
      <c r="F39" s="161"/>
      <c r="G39" s="85" t="s">
        <v>13</v>
      </c>
      <c r="H39" s="91"/>
    </row>
    <row r="40" spans="2:11" s="79" customFormat="1" ht="33" customHeight="1" x14ac:dyDescent="0.25">
      <c r="B40" s="184">
        <v>14</v>
      </c>
      <c r="C40" s="162" t="s">
        <v>85</v>
      </c>
      <c r="D40" s="163"/>
      <c r="E40" s="163"/>
      <c r="F40" s="164"/>
      <c r="G40" s="165" t="s">
        <v>13</v>
      </c>
      <c r="H40" s="157" t="s">
        <v>318</v>
      </c>
    </row>
    <row r="41" spans="2:11" s="79" customFormat="1" ht="42" customHeight="1" thickBot="1" x14ac:dyDescent="0.3">
      <c r="B41" s="185"/>
      <c r="C41" s="186" t="s">
        <v>163</v>
      </c>
      <c r="D41" s="187"/>
      <c r="E41" s="187"/>
      <c r="F41" s="188"/>
      <c r="G41" s="166"/>
      <c r="H41" s="158"/>
    </row>
    <row r="42" spans="2:11" s="79" customFormat="1" ht="34.15" customHeight="1" x14ac:dyDescent="0.25">
      <c r="B42" s="86">
        <v>19</v>
      </c>
      <c r="C42" s="162" t="s">
        <v>102</v>
      </c>
      <c r="D42" s="163"/>
      <c r="E42" s="163"/>
      <c r="F42" s="164"/>
      <c r="G42" s="87" t="str">
        <f>IF(AND(G43="TAK",G44="TAK"),"TAK","NIE")</f>
        <v>TAK</v>
      </c>
      <c r="H42" s="92" t="s">
        <v>319</v>
      </c>
    </row>
    <row r="43" spans="2:11" s="79" customFormat="1" ht="40.15" customHeight="1" x14ac:dyDescent="0.25">
      <c r="B43" s="82" t="s">
        <v>103</v>
      </c>
      <c r="C43" s="181" t="s">
        <v>104</v>
      </c>
      <c r="D43" s="182"/>
      <c r="E43" s="182"/>
      <c r="F43" s="183"/>
      <c r="G43" s="83" t="s">
        <v>13</v>
      </c>
      <c r="H43" s="94"/>
    </row>
    <row r="44" spans="2:11" s="79" customFormat="1" ht="40.15" customHeight="1" thickBot="1" x14ac:dyDescent="0.3">
      <c r="B44" s="84" t="s">
        <v>105</v>
      </c>
      <c r="C44" s="159" t="s">
        <v>106</v>
      </c>
      <c r="D44" s="160"/>
      <c r="E44" s="160"/>
      <c r="F44" s="161"/>
      <c r="G44" s="85" t="s">
        <v>13</v>
      </c>
      <c r="H44" s="95"/>
    </row>
    <row r="45" spans="2:11" s="79" customFormat="1" ht="33.6" customHeight="1" x14ac:dyDescent="0.25">
      <c r="B45" s="86">
        <v>20</v>
      </c>
      <c r="C45" s="162" t="s">
        <v>107</v>
      </c>
      <c r="D45" s="163"/>
      <c r="E45" s="163"/>
      <c r="F45" s="164"/>
      <c r="G45" s="165" t="s">
        <v>13</v>
      </c>
      <c r="H45" s="157" t="s">
        <v>319</v>
      </c>
    </row>
    <row r="46" spans="2:11" s="79" customFormat="1" ht="40.5" customHeight="1" thickBot="1" x14ac:dyDescent="0.3">
      <c r="B46" s="84" t="s">
        <v>108</v>
      </c>
      <c r="C46" s="159" t="s">
        <v>109</v>
      </c>
      <c r="D46" s="160"/>
      <c r="E46" s="160"/>
      <c r="F46" s="161"/>
      <c r="G46" s="166"/>
      <c r="H46" s="158"/>
    </row>
    <row r="47" spans="2:11" s="79" customFormat="1" ht="25.9" customHeight="1" x14ac:dyDescent="0.25">
      <c r="B47" s="86">
        <v>21</v>
      </c>
      <c r="C47" s="162" t="s">
        <v>110</v>
      </c>
      <c r="D47" s="163"/>
      <c r="E47" s="163"/>
      <c r="F47" s="164"/>
      <c r="G47" s="165" t="s">
        <v>13</v>
      </c>
      <c r="H47" s="157" t="s">
        <v>319</v>
      </c>
    </row>
    <row r="48" spans="2:11" s="79" customFormat="1" ht="25.5" customHeight="1" thickBot="1" x14ac:dyDescent="0.3">
      <c r="B48" s="84" t="s">
        <v>111</v>
      </c>
      <c r="C48" s="159" t="s">
        <v>112</v>
      </c>
      <c r="D48" s="160"/>
      <c r="E48" s="160"/>
      <c r="F48" s="161"/>
      <c r="G48" s="166"/>
      <c r="H48" s="158"/>
    </row>
    <row r="49" spans="2:8" s="79" customFormat="1" ht="25.5" customHeight="1" x14ac:dyDescent="0.25">
      <c r="B49" s="86">
        <v>22</v>
      </c>
      <c r="C49" s="162" t="s">
        <v>299</v>
      </c>
      <c r="D49" s="163"/>
      <c r="E49" s="163"/>
      <c r="F49" s="164"/>
      <c r="G49" s="87"/>
      <c r="H49" s="92" t="s">
        <v>320</v>
      </c>
    </row>
    <row r="50" spans="2:8" s="79" customFormat="1" ht="225" customHeight="1" thickBot="1" x14ac:dyDescent="0.3">
      <c r="B50" s="82" t="s">
        <v>300</v>
      </c>
      <c r="C50" s="181" t="s">
        <v>301</v>
      </c>
      <c r="D50" s="182"/>
      <c r="E50" s="182"/>
      <c r="F50" s="183"/>
      <c r="G50" s="83"/>
      <c r="H50" s="90"/>
    </row>
    <row r="51" spans="2:8" ht="31.15" customHeight="1" x14ac:dyDescent="0.25">
      <c r="B51" s="167" t="s">
        <v>21</v>
      </c>
      <c r="C51" s="168"/>
      <c r="D51" s="168"/>
      <c r="E51" s="168"/>
      <c r="F51" s="168"/>
      <c r="G51" s="168"/>
      <c r="H51" s="169"/>
    </row>
    <row r="52" spans="2:8" ht="27" customHeight="1" x14ac:dyDescent="0.25">
      <c r="B52" s="22">
        <v>1</v>
      </c>
      <c r="C52" s="170" t="s">
        <v>113</v>
      </c>
      <c r="D52" s="171"/>
      <c r="E52" s="171"/>
      <c r="F52" s="172"/>
      <c r="G52" s="9" t="s">
        <v>13</v>
      </c>
      <c r="H52" s="77"/>
    </row>
    <row r="53" spans="2:8" ht="27" customHeight="1" thickBot="1" x14ac:dyDescent="0.3">
      <c r="B53" s="23">
        <v>2</v>
      </c>
      <c r="C53" s="173" t="s">
        <v>116</v>
      </c>
      <c r="D53" s="174"/>
      <c r="E53" s="174"/>
      <c r="F53" s="175"/>
      <c r="G53" s="9" t="s">
        <v>13</v>
      </c>
      <c r="H53" s="78"/>
    </row>
    <row r="54" spans="2:8" ht="32.450000000000003" customHeight="1" thickBot="1" x14ac:dyDescent="0.3">
      <c r="B54" s="176" t="s">
        <v>114</v>
      </c>
      <c r="C54" s="177"/>
      <c r="D54" s="177"/>
      <c r="E54" s="177"/>
      <c r="F54" s="178"/>
      <c r="G54" s="179" t="s">
        <v>13</v>
      </c>
      <c r="H54" s="180"/>
    </row>
  </sheetData>
  <mergeCells count="71">
    <mergeCell ref="C49:F49"/>
    <mergeCell ref="C50:F50"/>
    <mergeCell ref="B2:H2"/>
    <mergeCell ref="B3:C3"/>
    <mergeCell ref="D3:H3"/>
    <mergeCell ref="B4:C4"/>
    <mergeCell ref="D4:H4"/>
    <mergeCell ref="B5:C5"/>
    <mergeCell ref="D5:H5"/>
    <mergeCell ref="C12:F12"/>
    <mergeCell ref="C13:F13"/>
    <mergeCell ref="C15:F15"/>
    <mergeCell ref="C16:F16"/>
    <mergeCell ref="C17:F17"/>
    <mergeCell ref="C18:F18"/>
    <mergeCell ref="B6:H6"/>
    <mergeCell ref="C7:F7"/>
    <mergeCell ref="C8:F8"/>
    <mergeCell ref="C9:F9"/>
    <mergeCell ref="C10:F10"/>
    <mergeCell ref="C11:F11"/>
    <mergeCell ref="H19:H20"/>
    <mergeCell ref="C20:F20"/>
    <mergeCell ref="C21:F21"/>
    <mergeCell ref="G21:G22"/>
    <mergeCell ref="H21:H22"/>
    <mergeCell ref="C22:F22"/>
    <mergeCell ref="C14:F14"/>
    <mergeCell ref="B34:B35"/>
    <mergeCell ref="C34:F34"/>
    <mergeCell ref="G34:G35"/>
    <mergeCell ref="C28:F28"/>
    <mergeCell ref="C19:F19"/>
    <mergeCell ref="G19:G20"/>
    <mergeCell ref="C23:F23"/>
    <mergeCell ref="C24:F24"/>
    <mergeCell ref="C25:F25"/>
    <mergeCell ref="C26:F26"/>
    <mergeCell ref="C27:F27"/>
    <mergeCell ref="H34:H35"/>
    <mergeCell ref="C35:F35"/>
    <mergeCell ref="C31:F31"/>
    <mergeCell ref="C29:F29"/>
    <mergeCell ref="C30:F30"/>
    <mergeCell ref="C32:F32"/>
    <mergeCell ref="C33:F33"/>
    <mergeCell ref="G40:G41"/>
    <mergeCell ref="C36:F36"/>
    <mergeCell ref="C37:F37"/>
    <mergeCell ref="C38:F38"/>
    <mergeCell ref="H40:H41"/>
    <mergeCell ref="C41:F41"/>
    <mergeCell ref="C39:F39"/>
    <mergeCell ref="C42:F42"/>
    <mergeCell ref="C43:F43"/>
    <mergeCell ref="C44:F44"/>
    <mergeCell ref="C45:F45"/>
    <mergeCell ref="B40:B41"/>
    <mergeCell ref="C40:F40"/>
    <mergeCell ref="B51:H51"/>
    <mergeCell ref="C52:F52"/>
    <mergeCell ref="C53:F53"/>
    <mergeCell ref="B54:F54"/>
    <mergeCell ref="G54:H54"/>
    <mergeCell ref="H45:H46"/>
    <mergeCell ref="C46:F46"/>
    <mergeCell ref="C47:F47"/>
    <mergeCell ref="G47:G48"/>
    <mergeCell ref="H47:H48"/>
    <mergeCell ref="C48:F48"/>
    <mergeCell ref="G45:G46"/>
  </mergeCells>
  <conditionalFormatting sqref="G8">
    <cfRule type="containsText" dxfId="133" priority="26" operator="containsText" text="TAK">
      <formula>NOT(ISERROR(SEARCH("TAK",G8)))</formula>
    </cfRule>
    <cfRule type="cellIs" dxfId="132" priority="27" operator="equal">
      <formula>"NIE"</formula>
    </cfRule>
    <cfRule type="cellIs" dxfId="131" priority="25" operator="equal">
      <formula>"NIE DOTYCZY"</formula>
    </cfRule>
  </conditionalFormatting>
  <conditionalFormatting sqref="G16">
    <cfRule type="cellIs" dxfId="130" priority="22" operator="equal">
      <formula>"NIE DOTYCZY"</formula>
    </cfRule>
    <cfRule type="containsText" dxfId="129" priority="23" operator="containsText" text="TAK">
      <formula>NOT(ISERROR(SEARCH("TAK",G16)))</formula>
    </cfRule>
    <cfRule type="cellIs" dxfId="128" priority="24" operator="equal">
      <formula>"NIE"</formula>
    </cfRule>
  </conditionalFormatting>
  <conditionalFormatting sqref="G19">
    <cfRule type="cellIs" dxfId="127" priority="69" operator="equal">
      <formula>"NIE"</formula>
    </cfRule>
    <cfRule type="cellIs" dxfId="126" priority="67" operator="equal">
      <formula>"NIE DOTYCZY"</formula>
    </cfRule>
    <cfRule type="containsText" dxfId="125" priority="68" operator="containsText" text="TAK">
      <formula>NOT(ISERROR(SEARCH("TAK",G19)))</formula>
    </cfRule>
  </conditionalFormatting>
  <conditionalFormatting sqref="G21">
    <cfRule type="cellIs" dxfId="124" priority="36" operator="equal">
      <formula>"NIE"</formula>
    </cfRule>
    <cfRule type="containsText" dxfId="123" priority="35" operator="containsText" text="TAK">
      <formula>NOT(ISERROR(SEARCH("TAK",G21)))</formula>
    </cfRule>
    <cfRule type="cellIs" dxfId="122" priority="34" operator="equal">
      <formula>"NIE DOTYCZY"</formula>
    </cfRule>
  </conditionalFormatting>
  <conditionalFormatting sqref="G23">
    <cfRule type="cellIs" dxfId="121" priority="19" operator="equal">
      <formula>"NIE DOTYCZY"</formula>
    </cfRule>
    <cfRule type="containsText" dxfId="120" priority="20" operator="containsText" text="TAK">
      <formula>NOT(ISERROR(SEARCH("TAK",G23)))</formula>
    </cfRule>
    <cfRule type="cellIs" dxfId="119" priority="21" operator="equal">
      <formula>"NIE"</formula>
    </cfRule>
  </conditionalFormatting>
  <conditionalFormatting sqref="G31">
    <cfRule type="containsText" dxfId="118" priority="17" operator="containsText" text="TAK">
      <formula>NOT(ISERROR(SEARCH("TAK",G31)))</formula>
    </cfRule>
    <cfRule type="cellIs" dxfId="117" priority="16" operator="equal">
      <formula>"NIE DOTYCZY"</formula>
    </cfRule>
    <cfRule type="cellIs" dxfId="116" priority="18" operator="equal">
      <formula>"NIE"</formula>
    </cfRule>
  </conditionalFormatting>
  <conditionalFormatting sqref="G34">
    <cfRule type="cellIs" dxfId="115" priority="58" operator="equal">
      <formula>"NIE DOTYCZY"</formula>
    </cfRule>
    <cfRule type="containsText" dxfId="114" priority="59" operator="containsText" text="TAK">
      <formula>NOT(ISERROR(SEARCH("TAK",G34)))</formula>
    </cfRule>
    <cfRule type="cellIs" dxfId="113" priority="60" operator="equal">
      <formula>"NIE"</formula>
    </cfRule>
  </conditionalFormatting>
  <conditionalFormatting sqref="G36">
    <cfRule type="cellIs" dxfId="112" priority="13" operator="equal">
      <formula>"NIE DOTYCZY"</formula>
    </cfRule>
    <cfRule type="containsText" dxfId="111" priority="14" operator="containsText" text="TAK">
      <formula>NOT(ISERROR(SEARCH("TAK",G36)))</formula>
    </cfRule>
    <cfRule type="cellIs" dxfId="110" priority="15" operator="equal">
      <formula>"NIE"</formula>
    </cfRule>
  </conditionalFormatting>
  <conditionalFormatting sqref="G40">
    <cfRule type="cellIs" dxfId="109" priority="49" operator="equal">
      <formula>"NIE DOTYCZY"</formula>
    </cfRule>
    <cfRule type="containsText" dxfId="108" priority="50" operator="containsText" text="TAK">
      <formula>NOT(ISERROR(SEARCH("TAK",G40)))</formula>
    </cfRule>
    <cfRule type="cellIs" dxfId="107" priority="51" operator="equal">
      <formula>"NIE"</formula>
    </cfRule>
  </conditionalFormatting>
  <conditionalFormatting sqref="G42">
    <cfRule type="cellIs" dxfId="106" priority="9" operator="equal">
      <formula>"NIE"</formula>
    </cfRule>
    <cfRule type="cellIs" dxfId="105" priority="7" operator="equal">
      <formula>"NIE DOTYCZY"</formula>
    </cfRule>
    <cfRule type="containsText" dxfId="104" priority="8" operator="containsText" text="TAK">
      <formula>NOT(ISERROR(SEARCH("TAK",G42)))</formula>
    </cfRule>
  </conditionalFormatting>
  <conditionalFormatting sqref="G45">
    <cfRule type="cellIs" dxfId="103" priority="31" operator="equal">
      <formula>"NIE DOTYCZY"</formula>
    </cfRule>
    <cfRule type="containsText" dxfId="102" priority="32" operator="containsText" text="TAK">
      <formula>NOT(ISERROR(SEARCH("TAK",G45)))</formula>
    </cfRule>
    <cfRule type="cellIs" dxfId="101" priority="33" operator="equal">
      <formula>"NIE"</formula>
    </cfRule>
  </conditionalFormatting>
  <conditionalFormatting sqref="G47">
    <cfRule type="containsText" dxfId="100" priority="29" operator="containsText" text="TAK">
      <formula>NOT(ISERROR(SEARCH("TAK",G47)))</formula>
    </cfRule>
    <cfRule type="cellIs" dxfId="99" priority="30" operator="equal">
      <formula>"NIE"</formula>
    </cfRule>
    <cfRule type="cellIs" dxfId="98" priority="28" operator="equal">
      <formula>"NIE DOTYCZY"</formula>
    </cfRule>
  </conditionalFormatting>
  <conditionalFormatting sqref="G49">
    <cfRule type="cellIs" dxfId="97" priority="1" operator="equal">
      <formula>"NIE DOTYCZY"</formula>
    </cfRule>
    <cfRule type="cellIs" dxfId="96" priority="3" operator="equal">
      <formula>"NIE"</formula>
    </cfRule>
    <cfRule type="containsText" dxfId="95" priority="2" operator="containsText" text="TAK">
      <formula>NOT(ISERROR(SEARCH("TAK",G49)))</formula>
    </cfRule>
  </conditionalFormatting>
  <conditionalFormatting sqref="G52:G54">
    <cfRule type="cellIs" dxfId="94" priority="37" operator="equal">
      <formula>"NIE DOTYCZY"</formula>
    </cfRule>
    <cfRule type="cellIs" dxfId="93" priority="39" operator="equal">
      <formula>"NIE"</formula>
    </cfRule>
    <cfRule type="containsText" dxfId="92" priority="38" operator="containsText" text="TAK">
      <formula>NOT(ISERROR(SEARCH("TAK",G52)))</formula>
    </cfRule>
  </conditionalFormatting>
  <pageMargins left="0.7" right="0.7" top="0.75" bottom="0.75" header="0.3" footer="0.3"/>
  <pageSetup paperSize="9" scale="66"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G52:G53</xm:sqref>
        </x14:dataValidation>
        <x14:dataValidation type="list" allowBlank="1" showInputMessage="1" showErrorMessage="1" xr:uid="{00000000-0002-0000-0100-000001000000}">
          <x14:formula1>
            <xm:f>robocze!$B$7:$B$9</xm:f>
          </x14:formula1>
          <xm:sqref>G54</xm:sqref>
        </x14:dataValidation>
        <x14:dataValidation type="list" allowBlank="1" showInputMessage="1" showErrorMessage="1" xr:uid="{00000000-0002-0000-0100-000002000000}">
          <x14:formula1>
            <xm:f>robocze!$B$3:$B$5</xm:f>
          </x14:formula1>
          <xm:sqref>G23:G34 G21 G47 G36:G40 G42:G45 G8:G19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32"/>
  <sheetViews>
    <sheetView tabSelected="1" topLeftCell="B1" workbookViewId="0">
      <selection activeCell="J4" sqref="J4"/>
    </sheetView>
  </sheetViews>
  <sheetFormatPr defaultRowHeight="15" x14ac:dyDescent="0.25"/>
  <cols>
    <col min="2" max="2" width="8.85546875" style="7"/>
    <col min="3" max="3" width="34.5703125" customWidth="1"/>
    <col min="6" max="6" width="15" customWidth="1"/>
    <col min="7" max="7" width="14.28515625" customWidth="1"/>
    <col min="8" max="8" width="40.140625" customWidth="1"/>
  </cols>
  <sheetData>
    <row r="1" spans="2:8" ht="15.75" thickBot="1" x14ac:dyDescent="0.3"/>
    <row r="2" spans="2:8" ht="57.6" customHeight="1" thickBot="1" x14ac:dyDescent="0.3">
      <c r="B2" s="121" t="s">
        <v>0</v>
      </c>
      <c r="C2" s="227"/>
      <c r="D2" s="227"/>
      <c r="E2" s="227"/>
      <c r="F2" s="227"/>
      <c r="G2" s="227"/>
      <c r="H2" s="228"/>
    </row>
    <row r="3" spans="2:8" ht="31.15" customHeight="1" x14ac:dyDescent="0.25">
      <c r="B3" s="113" t="s">
        <v>5</v>
      </c>
      <c r="C3" s="114"/>
      <c r="D3" s="115" t="str">
        <f>'I etap oceny strona tytułowa'!D7:H7</f>
        <v>xxxxxxxxxxxxx</v>
      </c>
      <c r="E3" s="116"/>
      <c r="F3" s="116"/>
      <c r="G3" s="116"/>
      <c r="H3" s="117"/>
    </row>
    <row r="4" spans="2:8" ht="31.15" customHeight="1" x14ac:dyDescent="0.25">
      <c r="B4" s="100" t="s">
        <v>6</v>
      </c>
      <c r="C4" s="101"/>
      <c r="D4" s="102">
        <f>'I etap oceny strona tytułowa'!D8:H8</f>
        <v>0</v>
      </c>
      <c r="E4" s="103"/>
      <c r="F4" s="103"/>
      <c r="G4" s="103"/>
      <c r="H4" s="104"/>
    </row>
    <row r="5" spans="2:8" ht="31.15" customHeight="1" thickBot="1" x14ac:dyDescent="0.3">
      <c r="B5" s="108" t="s">
        <v>7</v>
      </c>
      <c r="C5" s="109"/>
      <c r="D5" s="218" t="str">
        <f>'I etap oceny strona tytułowa'!D9:H9</f>
        <v>xxxxxxxxxxxxx</v>
      </c>
      <c r="E5" s="111"/>
      <c r="F5" s="111"/>
      <c r="G5" s="111"/>
      <c r="H5" s="112"/>
    </row>
    <row r="6" spans="2:8" ht="50.25" customHeight="1" x14ac:dyDescent="0.25">
      <c r="B6" s="219" t="s">
        <v>198</v>
      </c>
      <c r="C6" s="220"/>
      <c r="D6" s="220"/>
      <c r="E6" s="220"/>
      <c r="F6" s="220"/>
      <c r="G6" s="220"/>
      <c r="H6" s="221"/>
    </row>
    <row r="7" spans="2:8" ht="45.75" thickBot="1" x14ac:dyDescent="0.3">
      <c r="B7" s="72" t="s">
        <v>294</v>
      </c>
      <c r="C7" s="222" t="s">
        <v>23</v>
      </c>
      <c r="D7" s="223"/>
      <c r="E7" s="223"/>
      <c r="F7" s="224"/>
      <c r="G7" s="27" t="s">
        <v>24</v>
      </c>
      <c r="H7" s="28" t="s">
        <v>25</v>
      </c>
    </row>
    <row r="8" spans="2:8" ht="42.6" customHeight="1" x14ac:dyDescent="0.25">
      <c r="B8" s="11">
        <v>1</v>
      </c>
      <c r="C8" s="210" t="s">
        <v>293</v>
      </c>
      <c r="D8" s="210"/>
      <c r="E8" s="210"/>
      <c r="F8" s="210"/>
      <c r="G8" s="19" t="str">
        <f>IF(AND(G9="TAK"),"TAK","NIE")</f>
        <v>TAK</v>
      </c>
      <c r="H8" s="96"/>
    </row>
    <row r="9" spans="2:8" ht="52.15" customHeight="1" thickBot="1" x14ac:dyDescent="0.3">
      <c r="B9" s="17" t="s">
        <v>27</v>
      </c>
      <c r="C9" s="211" t="s">
        <v>165</v>
      </c>
      <c r="D9" s="211"/>
      <c r="E9" s="211"/>
      <c r="F9" s="211"/>
      <c r="G9" s="9" t="s">
        <v>13</v>
      </c>
      <c r="H9" s="97" t="s">
        <v>303</v>
      </c>
    </row>
    <row r="10" spans="2:8" ht="63.75" customHeight="1" x14ac:dyDescent="0.25">
      <c r="B10" s="11">
        <v>2</v>
      </c>
      <c r="C10" s="210" t="s">
        <v>164</v>
      </c>
      <c r="D10" s="210"/>
      <c r="E10" s="210"/>
      <c r="F10" s="210"/>
      <c r="G10" s="19" t="str">
        <f>IF(AND(G11="TAK"),"TAK","NIE")</f>
        <v>TAK</v>
      </c>
      <c r="H10" s="96" t="s">
        <v>304</v>
      </c>
    </row>
    <row r="11" spans="2:8" ht="48.75" customHeight="1" thickBot="1" x14ac:dyDescent="0.3">
      <c r="B11" s="12" t="s">
        <v>39</v>
      </c>
      <c r="C11" s="216" t="s">
        <v>166</v>
      </c>
      <c r="D11" s="216"/>
      <c r="E11" s="216"/>
      <c r="F11" s="216"/>
      <c r="G11" s="13" t="s">
        <v>13</v>
      </c>
      <c r="H11" s="98" t="s">
        <v>303</v>
      </c>
    </row>
    <row r="12" spans="2:8" ht="40.15" customHeight="1" x14ac:dyDescent="0.25">
      <c r="B12" s="11">
        <v>4</v>
      </c>
      <c r="C12" s="210" t="s">
        <v>167</v>
      </c>
      <c r="D12" s="210"/>
      <c r="E12" s="210"/>
      <c r="F12" s="210"/>
      <c r="G12" s="19" t="str">
        <f>IF(AND(G13="TAK"),"TAK","NIE")</f>
        <v>TAK</v>
      </c>
      <c r="H12" s="96" t="s">
        <v>305</v>
      </c>
    </row>
    <row r="13" spans="2:8" ht="43.5" customHeight="1" thickBot="1" x14ac:dyDescent="0.3">
      <c r="B13" s="17" t="s">
        <v>47</v>
      </c>
      <c r="C13" s="211" t="s">
        <v>168</v>
      </c>
      <c r="D13" s="211"/>
      <c r="E13" s="211"/>
      <c r="F13" s="211"/>
      <c r="G13" s="9" t="s">
        <v>13</v>
      </c>
      <c r="H13" s="97" t="s">
        <v>303</v>
      </c>
    </row>
    <row r="14" spans="2:8" ht="90" customHeight="1" x14ac:dyDescent="0.25">
      <c r="B14" s="11">
        <v>5</v>
      </c>
      <c r="C14" s="210" t="s">
        <v>170</v>
      </c>
      <c r="D14" s="210"/>
      <c r="E14" s="210"/>
      <c r="F14" s="210"/>
      <c r="G14" s="19" t="str">
        <f>IF(AND(G15="TAK"),"TAK","NIE")</f>
        <v>TAK</v>
      </c>
      <c r="H14" s="96" t="s">
        <v>306</v>
      </c>
    </row>
    <row r="15" spans="2:8" ht="39.6" customHeight="1" thickBot="1" x14ac:dyDescent="0.3">
      <c r="B15" s="17" t="s">
        <v>50</v>
      </c>
      <c r="C15" s="211" t="s">
        <v>169</v>
      </c>
      <c r="D15" s="211"/>
      <c r="E15" s="211"/>
      <c r="F15" s="211"/>
      <c r="G15" s="9" t="s">
        <v>13</v>
      </c>
      <c r="H15" s="97" t="s">
        <v>302</v>
      </c>
    </row>
    <row r="16" spans="2:8" ht="57" customHeight="1" x14ac:dyDescent="0.25">
      <c r="B16" s="11">
        <v>6</v>
      </c>
      <c r="C16" s="210" t="s">
        <v>172</v>
      </c>
      <c r="D16" s="210"/>
      <c r="E16" s="210"/>
      <c r="F16" s="210"/>
      <c r="G16" s="19" t="str">
        <f>IF(AND(G17="TAK"),"TAK","NIE")</f>
        <v>TAK</v>
      </c>
      <c r="H16" s="96" t="s">
        <v>309</v>
      </c>
    </row>
    <row r="17" spans="2:8" ht="141.75" customHeight="1" thickBot="1" x14ac:dyDescent="0.3">
      <c r="B17" s="17" t="s">
        <v>171</v>
      </c>
      <c r="C17" s="211" t="s">
        <v>173</v>
      </c>
      <c r="D17" s="211"/>
      <c r="E17" s="211"/>
      <c r="F17" s="211"/>
      <c r="G17" s="9" t="s">
        <v>13</v>
      </c>
      <c r="H17" s="97" t="s">
        <v>303</v>
      </c>
    </row>
    <row r="18" spans="2:8" ht="32.25" customHeight="1" x14ac:dyDescent="0.25">
      <c r="B18" s="11">
        <v>7</v>
      </c>
      <c r="C18" s="210" t="s">
        <v>175</v>
      </c>
      <c r="D18" s="210"/>
      <c r="E18" s="210"/>
      <c r="F18" s="210"/>
      <c r="G18" s="19" t="str">
        <f>IF(AND(G19="TAK", G20="TAK", G21="TAK"),"TAK","NIE")</f>
        <v>TAK</v>
      </c>
      <c r="H18" s="96" t="s">
        <v>307</v>
      </c>
    </row>
    <row r="19" spans="2:8" ht="60.75" customHeight="1" x14ac:dyDescent="0.25">
      <c r="B19" s="17" t="s">
        <v>174</v>
      </c>
      <c r="C19" s="211" t="s">
        <v>178</v>
      </c>
      <c r="D19" s="211"/>
      <c r="E19" s="211"/>
      <c r="F19" s="211"/>
      <c r="G19" s="9" t="s">
        <v>13</v>
      </c>
      <c r="H19" s="97" t="s">
        <v>303</v>
      </c>
    </row>
    <row r="20" spans="2:8" ht="39.6" customHeight="1" x14ac:dyDescent="0.25">
      <c r="B20" s="51" t="s">
        <v>176</v>
      </c>
      <c r="C20" s="211" t="s">
        <v>177</v>
      </c>
      <c r="D20" s="211"/>
      <c r="E20" s="211"/>
      <c r="F20" s="211"/>
      <c r="G20" s="9" t="s">
        <v>13</v>
      </c>
      <c r="H20" s="97" t="s">
        <v>303</v>
      </c>
    </row>
    <row r="21" spans="2:8" ht="71.25" customHeight="1" x14ac:dyDescent="0.25">
      <c r="B21" s="17" t="s">
        <v>179</v>
      </c>
      <c r="C21" s="211" t="s">
        <v>180</v>
      </c>
      <c r="D21" s="211"/>
      <c r="E21" s="211"/>
      <c r="F21" s="211"/>
      <c r="G21" s="9" t="s">
        <v>13</v>
      </c>
      <c r="H21" s="97" t="s">
        <v>303</v>
      </c>
    </row>
    <row r="22" spans="2:8" ht="51.75" customHeight="1" thickBot="1" x14ac:dyDescent="0.3">
      <c r="B22" s="17" t="s">
        <v>181</v>
      </c>
      <c r="C22" s="211" t="s">
        <v>182</v>
      </c>
      <c r="D22" s="211"/>
      <c r="E22" s="211"/>
      <c r="F22" s="211"/>
      <c r="G22" s="9" t="s">
        <v>13</v>
      </c>
      <c r="H22" s="97" t="s">
        <v>303</v>
      </c>
    </row>
    <row r="23" spans="2:8" ht="51.75" customHeight="1" x14ac:dyDescent="0.25">
      <c r="B23" s="11">
        <v>8</v>
      </c>
      <c r="C23" s="210" t="s">
        <v>183</v>
      </c>
      <c r="D23" s="210"/>
      <c r="E23" s="210"/>
      <c r="F23" s="210"/>
      <c r="G23" s="19" t="str">
        <f>IF(AND(G24="TAK"),"TAK","NIE")</f>
        <v>TAK</v>
      </c>
      <c r="H23" s="96" t="s">
        <v>308</v>
      </c>
    </row>
    <row r="24" spans="2:8" ht="127.5" customHeight="1" thickBot="1" x14ac:dyDescent="0.3">
      <c r="B24" s="17" t="s">
        <v>68</v>
      </c>
      <c r="C24" s="211" t="s">
        <v>184</v>
      </c>
      <c r="D24" s="211"/>
      <c r="E24" s="211"/>
      <c r="F24" s="211"/>
      <c r="G24" s="9" t="s">
        <v>13</v>
      </c>
      <c r="H24" s="97" t="s">
        <v>303</v>
      </c>
    </row>
    <row r="25" spans="2:8" ht="51.75" customHeight="1" x14ac:dyDescent="0.25">
      <c r="B25" s="11">
        <v>9</v>
      </c>
      <c r="C25" s="210" t="s">
        <v>185</v>
      </c>
      <c r="D25" s="210"/>
      <c r="E25" s="210"/>
      <c r="F25" s="210"/>
      <c r="G25" s="19" t="str">
        <f>IF(AND(G26="TAK"),"TAK","NIE")</f>
        <v>TAK</v>
      </c>
      <c r="H25" s="96" t="s">
        <v>310</v>
      </c>
    </row>
    <row r="26" spans="2:8" ht="51.75" customHeight="1" thickBot="1" x14ac:dyDescent="0.3">
      <c r="B26" s="17" t="s">
        <v>187</v>
      </c>
      <c r="C26" s="211" t="s">
        <v>186</v>
      </c>
      <c r="D26" s="211"/>
      <c r="E26" s="211"/>
      <c r="F26" s="211"/>
      <c r="G26" s="9" t="s">
        <v>13</v>
      </c>
      <c r="H26" s="97" t="s">
        <v>303</v>
      </c>
    </row>
    <row r="27" spans="2:8" ht="29.45" customHeight="1" x14ac:dyDescent="0.25">
      <c r="B27" s="11">
        <v>10</v>
      </c>
      <c r="C27" s="210" t="s">
        <v>188</v>
      </c>
      <c r="D27" s="210"/>
      <c r="E27" s="210"/>
      <c r="F27" s="210"/>
      <c r="G27" s="214" t="s">
        <v>13</v>
      </c>
      <c r="H27" s="96" t="s">
        <v>311</v>
      </c>
    </row>
    <row r="28" spans="2:8" ht="29.25" customHeight="1" thickBot="1" x14ac:dyDescent="0.3">
      <c r="B28" s="12" t="s">
        <v>74</v>
      </c>
      <c r="C28" s="216" t="s">
        <v>189</v>
      </c>
      <c r="D28" s="216"/>
      <c r="E28" s="216"/>
      <c r="F28" s="216"/>
      <c r="G28" s="215"/>
      <c r="H28" s="98" t="s">
        <v>303</v>
      </c>
    </row>
    <row r="29" spans="2:8" ht="31.9" customHeight="1" x14ac:dyDescent="0.25">
      <c r="B29" s="167" t="s">
        <v>115</v>
      </c>
      <c r="C29" s="225"/>
      <c r="D29" s="225"/>
      <c r="E29" s="225"/>
      <c r="F29" s="225"/>
      <c r="G29" s="225"/>
      <c r="H29" s="226"/>
    </row>
    <row r="30" spans="2:8" ht="30.6" customHeight="1" x14ac:dyDescent="0.25">
      <c r="B30" s="22">
        <v>1</v>
      </c>
      <c r="C30" s="212" t="s">
        <v>113</v>
      </c>
      <c r="D30" s="212"/>
      <c r="E30" s="212"/>
      <c r="F30" s="212"/>
      <c r="G30" s="9" t="s">
        <v>13</v>
      </c>
      <c r="H30" s="20"/>
    </row>
    <row r="31" spans="2:8" ht="40.9" customHeight="1" thickBot="1" x14ac:dyDescent="0.3">
      <c r="B31" s="23">
        <v>2</v>
      </c>
      <c r="C31" s="213" t="s">
        <v>116</v>
      </c>
      <c r="D31" s="213"/>
      <c r="E31" s="213"/>
      <c r="F31" s="213"/>
      <c r="G31" s="6" t="s">
        <v>13</v>
      </c>
      <c r="H31" s="24"/>
    </row>
    <row r="32" spans="2:8" ht="30.6" customHeight="1" thickBot="1" x14ac:dyDescent="0.3">
      <c r="B32" s="176" t="s">
        <v>117</v>
      </c>
      <c r="C32" s="177"/>
      <c r="D32" s="177"/>
      <c r="E32" s="177"/>
      <c r="F32" s="177"/>
      <c r="G32" s="217" t="s">
        <v>13</v>
      </c>
      <c r="H32" s="180"/>
    </row>
  </sheetData>
  <mergeCells count="36">
    <mergeCell ref="B2:H2"/>
    <mergeCell ref="B3:C3"/>
    <mergeCell ref="D3:H3"/>
    <mergeCell ref="B4:C4"/>
    <mergeCell ref="D4:H4"/>
    <mergeCell ref="C10:F10"/>
    <mergeCell ref="C8:F8"/>
    <mergeCell ref="C11:F11"/>
    <mergeCell ref="C13:F13"/>
    <mergeCell ref="B29:H29"/>
    <mergeCell ref="C14:F14"/>
    <mergeCell ref="C12:F12"/>
    <mergeCell ref="C27:F27"/>
    <mergeCell ref="C15:F15"/>
    <mergeCell ref="C16:F16"/>
    <mergeCell ref="C17:F17"/>
    <mergeCell ref="C18:F18"/>
    <mergeCell ref="C19:F19"/>
    <mergeCell ref="C20:F20"/>
    <mergeCell ref="C21:F21"/>
    <mergeCell ref="C22:F22"/>
    <mergeCell ref="B5:C5"/>
    <mergeCell ref="D5:H5"/>
    <mergeCell ref="B6:H6"/>
    <mergeCell ref="C7:F7"/>
    <mergeCell ref="C9:F9"/>
    <mergeCell ref="C31:F31"/>
    <mergeCell ref="G27:G28"/>
    <mergeCell ref="B32:F32"/>
    <mergeCell ref="C28:F28"/>
    <mergeCell ref="G32:H32"/>
    <mergeCell ref="C23:F23"/>
    <mergeCell ref="C24:F24"/>
    <mergeCell ref="C25:F25"/>
    <mergeCell ref="C26:F26"/>
    <mergeCell ref="C30:F30"/>
  </mergeCells>
  <conditionalFormatting sqref="G8">
    <cfRule type="cellIs" dxfId="91" priority="22" operator="equal">
      <formula>"NIE DOTYCZY"</formula>
    </cfRule>
    <cfRule type="containsText" dxfId="90" priority="23" operator="containsText" text="TAK">
      <formula>NOT(ISERROR(SEARCH("TAK",G8)))</formula>
    </cfRule>
    <cfRule type="cellIs" dxfId="89" priority="24" operator="equal">
      <formula>"NIE"</formula>
    </cfRule>
  </conditionalFormatting>
  <conditionalFormatting sqref="G10">
    <cfRule type="cellIs" dxfId="88" priority="31" operator="equal">
      <formula>"NIE DOTYCZY"</formula>
    </cfRule>
    <cfRule type="containsText" dxfId="87" priority="32" operator="containsText" text="TAK">
      <formula>NOT(ISERROR(SEARCH("TAK",G10)))</formula>
    </cfRule>
    <cfRule type="cellIs" dxfId="86" priority="33" operator="equal">
      <formula>"NIE"</formula>
    </cfRule>
  </conditionalFormatting>
  <conditionalFormatting sqref="G12">
    <cfRule type="cellIs" dxfId="85" priority="25" operator="equal">
      <formula>"NIE DOTYCZY"</formula>
    </cfRule>
    <cfRule type="containsText" dxfId="84" priority="26" operator="containsText" text="TAK">
      <formula>NOT(ISERROR(SEARCH("TAK",G12)))</formula>
    </cfRule>
    <cfRule type="cellIs" dxfId="83" priority="27" operator="equal">
      <formula>"NIE"</formula>
    </cfRule>
  </conditionalFormatting>
  <conditionalFormatting sqref="G14">
    <cfRule type="cellIs" dxfId="82" priority="13" operator="equal">
      <formula>"NIE DOTYCZY"</formula>
    </cfRule>
    <cfRule type="containsText" dxfId="81" priority="14" operator="containsText" text="TAK">
      <formula>NOT(ISERROR(SEARCH("TAK",G14)))</formula>
    </cfRule>
    <cfRule type="cellIs" dxfId="80" priority="15" operator="equal">
      <formula>"NIE"</formula>
    </cfRule>
  </conditionalFormatting>
  <conditionalFormatting sqref="G16">
    <cfRule type="cellIs" dxfId="79" priority="10" operator="equal">
      <formula>"NIE DOTYCZY"</formula>
    </cfRule>
    <cfRule type="containsText" dxfId="78" priority="11" operator="containsText" text="TAK">
      <formula>NOT(ISERROR(SEARCH("TAK",G16)))</formula>
    </cfRule>
    <cfRule type="cellIs" dxfId="77" priority="12" operator="equal">
      <formula>"NIE"</formula>
    </cfRule>
  </conditionalFormatting>
  <conditionalFormatting sqref="G18">
    <cfRule type="cellIs" dxfId="76" priority="7" operator="equal">
      <formula>"NIE DOTYCZY"</formula>
    </cfRule>
    <cfRule type="containsText" dxfId="75" priority="8" operator="containsText" text="TAK">
      <formula>NOT(ISERROR(SEARCH("TAK",G18)))</formula>
    </cfRule>
    <cfRule type="cellIs" dxfId="74" priority="9" operator="equal">
      <formula>"NIE"</formula>
    </cfRule>
  </conditionalFormatting>
  <conditionalFormatting sqref="G23">
    <cfRule type="cellIs" dxfId="73" priority="4" operator="equal">
      <formula>"NIE DOTYCZY"</formula>
    </cfRule>
    <cfRule type="containsText" dxfId="72" priority="5" operator="containsText" text="TAK">
      <formula>NOT(ISERROR(SEARCH("TAK",G23)))</formula>
    </cfRule>
    <cfRule type="cellIs" dxfId="71" priority="6" operator="equal">
      <formula>"NIE"</formula>
    </cfRule>
  </conditionalFormatting>
  <conditionalFormatting sqref="G25">
    <cfRule type="cellIs" dxfId="70" priority="1" operator="equal">
      <formula>"NIE DOTYCZY"</formula>
    </cfRule>
    <cfRule type="containsText" dxfId="69" priority="2" operator="containsText" text="TAK">
      <formula>NOT(ISERROR(SEARCH("TAK",G25)))</formula>
    </cfRule>
    <cfRule type="cellIs" dxfId="68" priority="3" operator="equal">
      <formula>"NIE"</formula>
    </cfRule>
  </conditionalFormatting>
  <conditionalFormatting sqref="G27">
    <cfRule type="cellIs" dxfId="67" priority="73" operator="equal">
      <formula>"NIE DOTYCZY"</formula>
    </cfRule>
    <cfRule type="containsText" dxfId="66" priority="74" operator="containsText" text="TAK">
      <formula>NOT(ISERROR(SEARCH("TAK",G27)))</formula>
    </cfRule>
    <cfRule type="cellIs" dxfId="65" priority="75" operator="equal">
      <formula>"NIE"</formula>
    </cfRule>
  </conditionalFormatting>
  <conditionalFormatting sqref="G30:G32">
    <cfRule type="cellIs" dxfId="64" priority="58" operator="equal">
      <formula>"NIE DOTYCZY"</formula>
    </cfRule>
    <cfRule type="containsText" dxfId="63" priority="59" operator="containsText" text="TAK">
      <formula>NOT(ISERROR(SEARCH("TAK",G30)))</formula>
    </cfRule>
    <cfRule type="cellIs" dxfId="62" priority="60" operator="equal">
      <formula>"NIE"</formula>
    </cfRule>
  </conditionalFormatting>
  <pageMargins left="0.7" right="0.7" top="0.75" bottom="0.75" header="0.3" footer="0.3"/>
  <pageSetup paperSize="9" scale="66"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G32</xm:sqref>
        </x14:dataValidation>
        <x14:dataValidation type="list" allowBlank="1" showInputMessage="1" showErrorMessage="1" xr:uid="{00000000-0002-0000-0200-000001000000}">
          <x14:formula1>
            <xm:f>robocze!$B$3:$B$4</xm:f>
          </x14:formula1>
          <xm:sqref>G30:G31</xm:sqref>
        </x14:dataValidation>
        <x14:dataValidation type="list" allowBlank="1" showInputMessage="1" showErrorMessage="1" xr:uid="{00000000-0002-0000-0200-000002000000}">
          <x14:formula1>
            <xm:f>robocze!$B$3:$B$5</xm:f>
          </x14:formula1>
          <xm:sqref>G8:G27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23"/>
  <sheetViews>
    <sheetView zoomScaleNormal="100" zoomScaleSheetLayoutView="115" workbookViewId="0">
      <selection activeCell="N15" sqref="N15"/>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121" t="s">
        <v>0</v>
      </c>
      <c r="C2" s="122"/>
      <c r="D2" s="122"/>
      <c r="E2" s="122"/>
      <c r="F2" s="122"/>
      <c r="G2" s="122"/>
      <c r="H2" s="123"/>
    </row>
    <row r="3" spans="2:8" ht="31.9" customHeight="1" x14ac:dyDescent="0.25">
      <c r="B3" s="113" t="s">
        <v>1</v>
      </c>
      <c r="C3" s="114"/>
      <c r="D3" s="115" t="s">
        <v>154</v>
      </c>
      <c r="E3" s="116"/>
      <c r="F3" s="116"/>
      <c r="G3" s="116"/>
      <c r="H3" s="117"/>
    </row>
    <row r="4" spans="2:8" ht="31.9" customHeight="1" x14ac:dyDescent="0.25">
      <c r="B4" s="100" t="s">
        <v>2</v>
      </c>
      <c r="C4" s="101"/>
      <c r="D4" s="102" t="s">
        <v>155</v>
      </c>
      <c r="E4" s="103"/>
      <c r="F4" s="103"/>
      <c r="G4" s="103"/>
      <c r="H4" s="104"/>
    </row>
    <row r="5" spans="2:8" ht="66" customHeight="1" x14ac:dyDescent="0.25">
      <c r="B5" s="100" t="s">
        <v>3</v>
      </c>
      <c r="C5" s="101"/>
      <c r="D5" s="102" t="s">
        <v>156</v>
      </c>
      <c r="E5" s="103"/>
      <c r="F5" s="103"/>
      <c r="G5" s="103"/>
      <c r="H5" s="104"/>
    </row>
    <row r="6" spans="2:8" ht="31.9" customHeight="1" thickBot="1" x14ac:dyDescent="0.3">
      <c r="B6" s="108" t="s">
        <v>4</v>
      </c>
      <c r="C6" s="109"/>
      <c r="D6" s="118" t="s">
        <v>157</v>
      </c>
      <c r="E6" s="119"/>
      <c r="F6" s="119"/>
      <c r="G6" s="119"/>
      <c r="H6" s="120"/>
    </row>
    <row r="7" spans="2:8" ht="31.9" customHeight="1" x14ac:dyDescent="0.25">
      <c r="B7" s="113" t="s">
        <v>5</v>
      </c>
      <c r="C7" s="114"/>
      <c r="D7" s="115" t="s">
        <v>158</v>
      </c>
      <c r="E7" s="116"/>
      <c r="F7" s="116"/>
      <c r="G7" s="116"/>
      <c r="H7" s="117"/>
    </row>
    <row r="8" spans="2:8" ht="31.9" customHeight="1" x14ac:dyDescent="0.25">
      <c r="B8" s="100" t="s">
        <v>6</v>
      </c>
      <c r="C8" s="101"/>
      <c r="D8" s="102" t="s">
        <v>159</v>
      </c>
      <c r="E8" s="103"/>
      <c r="F8" s="103"/>
      <c r="G8" s="103"/>
      <c r="H8" s="104"/>
    </row>
    <row r="9" spans="2:8" ht="31.9" customHeight="1" x14ac:dyDescent="0.25">
      <c r="B9" s="100" t="s">
        <v>7</v>
      </c>
      <c r="C9" s="101"/>
      <c r="D9" s="102" t="s">
        <v>160</v>
      </c>
      <c r="E9" s="103"/>
      <c r="F9" s="103"/>
      <c r="G9" s="103"/>
      <c r="H9" s="104"/>
    </row>
    <row r="10" spans="2:8" ht="31.9" customHeight="1" thickBot="1" x14ac:dyDescent="0.3">
      <c r="B10" s="108" t="s">
        <v>8</v>
      </c>
      <c r="C10" s="109"/>
      <c r="D10" s="133">
        <v>500000000</v>
      </c>
      <c r="E10" s="134"/>
      <c r="F10" s="134"/>
      <c r="G10" s="134"/>
      <c r="H10" s="135"/>
    </row>
    <row r="11" spans="2:8" ht="31.9" customHeight="1" x14ac:dyDescent="0.25">
      <c r="B11" s="113" t="s">
        <v>9</v>
      </c>
      <c r="C11" s="114"/>
      <c r="D11" s="136">
        <v>45075</v>
      </c>
      <c r="E11" s="137"/>
      <c r="F11" s="137"/>
      <c r="G11" s="137"/>
      <c r="H11" s="138"/>
    </row>
    <row r="12" spans="2:8" ht="31.9" customHeight="1" x14ac:dyDescent="0.25">
      <c r="B12" s="100" t="s">
        <v>10</v>
      </c>
      <c r="C12" s="101"/>
      <c r="D12" s="105">
        <v>45078</v>
      </c>
      <c r="E12" s="106"/>
      <c r="F12" s="106"/>
      <c r="G12" s="106"/>
      <c r="H12" s="107"/>
    </row>
    <row r="13" spans="2:8" ht="31.9" customHeight="1" thickBot="1" x14ac:dyDescent="0.3">
      <c r="B13" s="108" t="s">
        <v>11</v>
      </c>
      <c r="C13" s="109"/>
      <c r="D13" s="110">
        <v>45139</v>
      </c>
      <c r="E13" s="111"/>
      <c r="F13" s="111"/>
      <c r="G13" s="111"/>
      <c r="H13" s="112"/>
    </row>
    <row r="14" spans="2:8" ht="31.9" customHeight="1" thickBot="1" x14ac:dyDescent="0.3">
      <c r="B14" s="141" t="s">
        <v>12</v>
      </c>
      <c r="C14" s="142"/>
      <c r="D14" s="142"/>
      <c r="E14" s="142"/>
      <c r="F14" s="142"/>
      <c r="G14" s="142"/>
      <c r="H14" s="143"/>
    </row>
    <row r="15" spans="2:8" ht="66" customHeight="1" x14ac:dyDescent="0.25">
      <c r="B15" s="144" t="s">
        <v>162</v>
      </c>
      <c r="C15" s="145"/>
      <c r="D15" s="145"/>
      <c r="E15" s="145"/>
      <c r="F15" s="145"/>
      <c r="G15" s="10" t="s">
        <v>13</v>
      </c>
      <c r="H15" s="43" t="s">
        <v>14</v>
      </c>
    </row>
    <row r="16" spans="2:8" ht="40.15" customHeight="1" x14ac:dyDescent="0.25">
      <c r="B16" s="229" t="s">
        <v>15</v>
      </c>
      <c r="C16" s="230"/>
      <c r="D16" s="230"/>
      <c r="E16" s="230"/>
      <c r="F16" s="230"/>
      <c r="G16" s="3">
        <f>'etap II oceny - horyzont. rank.'!H31+'etap II oceny - specyfik. rank.'!H60</f>
        <v>100</v>
      </c>
      <c r="H16" s="42" t="s">
        <v>276</v>
      </c>
    </row>
    <row r="17" spans="2:8" ht="45" customHeight="1" thickBot="1" x14ac:dyDescent="0.3">
      <c r="B17" s="139" t="s">
        <v>278</v>
      </c>
      <c r="C17" s="140"/>
      <c r="D17" s="140"/>
      <c r="E17" s="140"/>
      <c r="F17" s="140"/>
      <c r="G17" s="13" t="s">
        <v>13</v>
      </c>
      <c r="H17" s="44" t="str">
        <f>IF(G17="TAK",robocze!B11,robocze!B12)</f>
        <v>PROJEKT REKOMENDOWANY DO DOFINANSOWANIA</v>
      </c>
    </row>
    <row r="18" spans="2:8" ht="30.6" customHeight="1" x14ac:dyDescent="0.25">
      <c r="B18" s="125" t="s">
        <v>16</v>
      </c>
      <c r="C18" s="126"/>
      <c r="D18" s="124" t="s">
        <v>17</v>
      </c>
      <c r="E18" s="124"/>
      <c r="F18" s="124"/>
      <c r="G18" s="131"/>
      <c r="H18" s="132"/>
    </row>
    <row r="19" spans="2:8" ht="30.6" customHeight="1" x14ac:dyDescent="0.25">
      <c r="B19" s="127"/>
      <c r="C19" s="128"/>
      <c r="D19" s="154" t="s">
        <v>18</v>
      </c>
      <c r="E19" s="154"/>
      <c r="F19" s="154"/>
      <c r="G19" s="146"/>
      <c r="H19" s="147"/>
    </row>
    <row r="20" spans="2:8" ht="63.6" customHeight="1" thickBot="1" x14ac:dyDescent="0.3">
      <c r="B20" s="129"/>
      <c r="C20" s="130"/>
      <c r="D20" s="155" t="s">
        <v>19</v>
      </c>
      <c r="E20" s="155"/>
      <c r="F20" s="155"/>
      <c r="G20" s="148"/>
      <c r="H20" s="149"/>
    </row>
    <row r="21" spans="2:8" ht="30.6" customHeight="1" x14ac:dyDescent="0.25">
      <c r="B21" s="127" t="s">
        <v>20</v>
      </c>
      <c r="C21" s="128"/>
      <c r="D21" s="156" t="s">
        <v>17</v>
      </c>
      <c r="E21" s="156"/>
      <c r="F21" s="156"/>
      <c r="G21" s="150"/>
      <c r="H21" s="151"/>
    </row>
    <row r="22" spans="2:8" ht="30.6" customHeight="1" x14ac:dyDescent="0.25">
      <c r="B22" s="127"/>
      <c r="C22" s="128"/>
      <c r="D22" s="154" t="s">
        <v>18</v>
      </c>
      <c r="E22" s="154"/>
      <c r="F22" s="154"/>
      <c r="G22" s="146"/>
      <c r="H22" s="147"/>
    </row>
    <row r="23" spans="2:8" ht="60.6" customHeight="1" thickBot="1" x14ac:dyDescent="0.3">
      <c r="B23" s="129"/>
      <c r="C23" s="130"/>
      <c r="D23" s="155" t="s">
        <v>19</v>
      </c>
      <c r="E23" s="155"/>
      <c r="F23" s="155"/>
      <c r="G23" s="152"/>
      <c r="H23" s="153"/>
    </row>
  </sheetData>
  <mergeCells count="41">
    <mergeCell ref="B21:C23"/>
    <mergeCell ref="D21:F21"/>
    <mergeCell ref="G21:H21"/>
    <mergeCell ref="D22:F22"/>
    <mergeCell ref="G22:H22"/>
    <mergeCell ref="D23:F23"/>
    <mergeCell ref="G23:H23"/>
    <mergeCell ref="B15:F15"/>
    <mergeCell ref="B16:F16"/>
    <mergeCell ref="B17:F17"/>
    <mergeCell ref="B18:C20"/>
    <mergeCell ref="D18:F18"/>
    <mergeCell ref="G18:H18"/>
    <mergeCell ref="D19:F19"/>
    <mergeCell ref="G19:H19"/>
    <mergeCell ref="D20:F20"/>
    <mergeCell ref="G20:H20"/>
    <mergeCell ref="B12:C12"/>
    <mergeCell ref="D12:H12"/>
    <mergeCell ref="B13:C13"/>
    <mergeCell ref="D13:H13"/>
    <mergeCell ref="B14:H14"/>
    <mergeCell ref="B9:C9"/>
    <mergeCell ref="D9:H9"/>
    <mergeCell ref="B10:C10"/>
    <mergeCell ref="D10:H10"/>
    <mergeCell ref="B11:C11"/>
    <mergeCell ref="D11:H11"/>
    <mergeCell ref="B6:C6"/>
    <mergeCell ref="D6:H6"/>
    <mergeCell ref="B7:C7"/>
    <mergeCell ref="D7:H7"/>
    <mergeCell ref="B8:C8"/>
    <mergeCell ref="D8:H8"/>
    <mergeCell ref="B5:C5"/>
    <mergeCell ref="D5:H5"/>
    <mergeCell ref="B2:H2"/>
    <mergeCell ref="B3:C3"/>
    <mergeCell ref="D3:H3"/>
    <mergeCell ref="B4:C4"/>
    <mergeCell ref="D4:H4"/>
  </mergeCells>
  <conditionalFormatting sqref="G15">
    <cfRule type="cellIs" dxfId="61" priority="3" operator="equal">
      <formula>"NIE DOTYCZY"</formula>
    </cfRule>
    <cfRule type="containsText" dxfId="60" priority="4" operator="containsText" text="TAK">
      <formula>NOT(ISERROR(SEARCH("TAK",G15)))</formula>
    </cfRule>
    <cfRule type="cellIs" dxfId="59" priority="5" operator="equal">
      <formula>"NIE"</formula>
    </cfRule>
  </conditionalFormatting>
  <conditionalFormatting sqref="G16">
    <cfRule type="cellIs" dxfId="58" priority="1" operator="lessThanOrEqual">
      <formula>13</formula>
    </cfRule>
    <cfRule type="cellIs" dxfId="57" priority="2" operator="greaterThanOrEqual">
      <formula>14</formula>
    </cfRule>
  </conditionalFormatting>
  <conditionalFormatting sqref="G17">
    <cfRule type="cellIs" dxfId="56" priority="6" operator="equal">
      <formula>"NIE DOTYCZY"</formula>
    </cfRule>
    <cfRule type="containsText" dxfId="55" priority="7" operator="containsText" text="TAK">
      <formula>NOT(ISERROR(SEARCH("TAK",G17)))</formula>
    </cfRule>
    <cfRule type="cellIs" dxfId="54" priority="8"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robocze!$B$3:$B$4</xm:f>
          </x14:formula1>
          <xm:sqref>G17</xm:sqref>
        </x14:dataValidation>
        <x14:dataValidation type="list" allowBlank="1" showInputMessage="1" showErrorMessage="1" xr:uid="{00000000-0002-0000-0300-000001000000}">
          <x14:formula1>
            <xm:f>robocze!$B$7:$B$9</xm:f>
          </x14:formula1>
          <xm:sqref>G15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31"/>
  <sheetViews>
    <sheetView topLeftCell="A9" workbookViewId="0">
      <selection activeCell="N9" sqref="N9"/>
    </sheetView>
  </sheetViews>
  <sheetFormatPr defaultRowHeight="15" x14ac:dyDescent="0.25"/>
  <cols>
    <col min="3" max="3" width="34.5703125" customWidth="1"/>
    <col min="6" max="6" width="4.42578125" customWidth="1"/>
    <col min="7" max="7" width="34.85546875" customWidth="1"/>
    <col min="8" max="8" width="11.85546875" style="1" customWidth="1"/>
    <col min="9" max="9" width="40.140625" customWidth="1"/>
  </cols>
  <sheetData>
    <row r="1" spans="2:9" ht="15.75" thickBot="1" x14ac:dyDescent="0.3"/>
    <row r="2" spans="2:9" ht="51" customHeight="1" thickBot="1" x14ac:dyDescent="0.3">
      <c r="B2" s="121" t="s">
        <v>0</v>
      </c>
      <c r="C2" s="227"/>
      <c r="D2" s="227"/>
      <c r="E2" s="227"/>
      <c r="F2" s="227"/>
      <c r="G2" s="227"/>
      <c r="H2" s="227"/>
      <c r="I2" s="228"/>
    </row>
    <row r="3" spans="2:9" ht="29.45" customHeight="1" x14ac:dyDescent="0.25">
      <c r="B3" s="113" t="s">
        <v>5</v>
      </c>
      <c r="C3" s="114"/>
      <c r="D3" s="115" t="str">
        <f>'I etap oceny strona tytułowa'!D7:H7</f>
        <v>xxxxxxxxxxxxx</v>
      </c>
      <c r="E3" s="116"/>
      <c r="F3" s="116"/>
      <c r="G3" s="116"/>
      <c r="H3" s="116"/>
      <c r="I3" s="117"/>
    </row>
    <row r="4" spans="2:9" ht="29.45" customHeight="1" x14ac:dyDescent="0.25">
      <c r="B4" s="100" t="s">
        <v>6</v>
      </c>
      <c r="C4" s="101"/>
      <c r="D4" s="102">
        <f>'I etap oceny strona tytułowa'!D8:H8</f>
        <v>0</v>
      </c>
      <c r="E4" s="103"/>
      <c r="F4" s="103"/>
      <c r="G4" s="103"/>
      <c r="H4" s="103"/>
      <c r="I4" s="104"/>
    </row>
    <row r="5" spans="2:9" ht="29.45" customHeight="1" thickBot="1" x14ac:dyDescent="0.3">
      <c r="B5" s="108" t="s">
        <v>7</v>
      </c>
      <c r="C5" s="109"/>
      <c r="D5" s="218" t="str">
        <f>'I etap oceny strona tytułowa'!D9:H9</f>
        <v>xxxxxxxxxxxxx</v>
      </c>
      <c r="E5" s="111"/>
      <c r="F5" s="111"/>
      <c r="G5" s="111"/>
      <c r="H5" s="111"/>
      <c r="I5" s="112"/>
    </row>
    <row r="6" spans="2:9" ht="37.9" customHeight="1" thickBot="1" x14ac:dyDescent="0.3">
      <c r="B6" s="141" t="s">
        <v>197</v>
      </c>
      <c r="C6" s="245"/>
      <c r="D6" s="245"/>
      <c r="E6" s="245"/>
      <c r="F6" s="245"/>
      <c r="G6" s="245"/>
      <c r="H6" s="245"/>
      <c r="I6" s="246"/>
    </row>
    <row r="7" spans="2:9" ht="31.5" x14ac:dyDescent="0.25">
      <c r="B7" s="38" t="s">
        <v>22</v>
      </c>
      <c r="C7" s="247" t="s">
        <v>23</v>
      </c>
      <c r="D7" s="248"/>
      <c r="E7" s="248"/>
      <c r="F7" s="249"/>
      <c r="G7" s="39" t="s">
        <v>119</v>
      </c>
      <c r="H7" s="40" t="s">
        <v>120</v>
      </c>
      <c r="I7" s="41" t="s">
        <v>25</v>
      </c>
    </row>
    <row r="8" spans="2:9" ht="36" customHeight="1" x14ac:dyDescent="0.25">
      <c r="B8" s="233">
        <v>1</v>
      </c>
      <c r="C8" s="234" t="s">
        <v>121</v>
      </c>
      <c r="D8" s="234"/>
      <c r="E8" s="234"/>
      <c r="F8" s="234"/>
      <c r="G8" s="234"/>
      <c r="H8" s="234"/>
      <c r="I8" s="235"/>
    </row>
    <row r="9" spans="2:9" ht="364.5" customHeight="1" x14ac:dyDescent="0.25">
      <c r="B9" s="233"/>
      <c r="C9" s="236" t="s">
        <v>190</v>
      </c>
      <c r="D9" s="243"/>
      <c r="E9" s="243"/>
      <c r="F9" s="244"/>
      <c r="G9" s="46" t="s">
        <v>196</v>
      </c>
      <c r="H9" s="52">
        <v>5</v>
      </c>
      <c r="I9" s="53"/>
    </row>
    <row r="10" spans="2:9" ht="33.6" customHeight="1" x14ac:dyDescent="0.25">
      <c r="B10" s="233">
        <v>2</v>
      </c>
      <c r="C10" s="234" t="s">
        <v>122</v>
      </c>
      <c r="D10" s="234"/>
      <c r="E10" s="234"/>
      <c r="F10" s="234"/>
      <c r="G10" s="234"/>
      <c r="H10" s="234"/>
      <c r="I10" s="235"/>
    </row>
    <row r="11" spans="2:9" ht="91.5" customHeight="1" x14ac:dyDescent="0.25">
      <c r="B11" s="233"/>
      <c r="C11" s="242" t="s">
        <v>123</v>
      </c>
      <c r="D11" s="237"/>
      <c r="E11" s="237"/>
      <c r="F11" s="238"/>
      <c r="G11" s="37" t="s">
        <v>124</v>
      </c>
      <c r="H11" s="1">
        <v>1</v>
      </c>
      <c r="I11" s="20"/>
    </row>
    <row r="12" spans="2:9" ht="30" customHeight="1" x14ac:dyDescent="0.25">
      <c r="B12" s="233">
        <v>3</v>
      </c>
      <c r="C12" s="234" t="s">
        <v>125</v>
      </c>
      <c r="D12" s="234"/>
      <c r="E12" s="234"/>
      <c r="F12" s="234"/>
      <c r="G12" s="234"/>
      <c r="H12" s="234"/>
      <c r="I12" s="235"/>
    </row>
    <row r="13" spans="2:9" ht="195.75" customHeight="1" x14ac:dyDescent="0.25">
      <c r="B13" s="233"/>
      <c r="C13" s="236" t="s">
        <v>191</v>
      </c>
      <c r="D13" s="243"/>
      <c r="E13" s="243"/>
      <c r="F13" s="244"/>
      <c r="G13" s="46" t="s">
        <v>193</v>
      </c>
      <c r="H13" s="54">
        <v>2</v>
      </c>
      <c r="I13" s="53"/>
    </row>
    <row r="14" spans="2:9" ht="29.45" customHeight="1" x14ac:dyDescent="0.25">
      <c r="B14" s="233">
        <v>4</v>
      </c>
      <c r="C14" s="234" t="s">
        <v>126</v>
      </c>
      <c r="D14" s="234"/>
      <c r="E14" s="234"/>
      <c r="F14" s="234"/>
      <c r="G14" s="234"/>
      <c r="H14" s="234"/>
      <c r="I14" s="235"/>
    </row>
    <row r="15" spans="2:9" ht="243.75" customHeight="1" x14ac:dyDescent="0.25">
      <c r="B15" s="233"/>
      <c r="C15" s="242" t="s">
        <v>127</v>
      </c>
      <c r="D15" s="237"/>
      <c r="E15" s="237"/>
      <c r="F15" s="238"/>
      <c r="G15" s="37" t="s">
        <v>128</v>
      </c>
      <c r="H15" s="1">
        <v>2</v>
      </c>
      <c r="I15" s="20"/>
    </row>
    <row r="16" spans="2:9" ht="27.6" customHeight="1" x14ac:dyDescent="0.25">
      <c r="B16" s="233">
        <v>5</v>
      </c>
      <c r="C16" s="234" t="s">
        <v>129</v>
      </c>
      <c r="D16" s="234"/>
      <c r="E16" s="234"/>
      <c r="F16" s="234"/>
      <c r="G16" s="234"/>
      <c r="H16" s="234"/>
      <c r="I16" s="235"/>
    </row>
    <row r="17" spans="2:9" ht="155.25" customHeight="1" x14ac:dyDescent="0.25">
      <c r="B17" s="233"/>
      <c r="C17" s="236" t="s">
        <v>192</v>
      </c>
      <c r="D17" s="243"/>
      <c r="E17" s="243"/>
      <c r="F17" s="244"/>
      <c r="G17" s="46" t="s">
        <v>194</v>
      </c>
      <c r="H17" s="54">
        <v>3</v>
      </c>
      <c r="I17" s="53"/>
    </row>
    <row r="18" spans="2:9" ht="38.450000000000003" customHeight="1" x14ac:dyDescent="0.25">
      <c r="B18" s="233">
        <v>6</v>
      </c>
      <c r="C18" s="234" t="s">
        <v>130</v>
      </c>
      <c r="D18" s="234"/>
      <c r="E18" s="234"/>
      <c r="F18" s="234"/>
      <c r="G18" s="234"/>
      <c r="H18" s="234"/>
      <c r="I18" s="235"/>
    </row>
    <row r="19" spans="2:9" ht="88.9" customHeight="1" x14ac:dyDescent="0.25">
      <c r="B19" s="233"/>
      <c r="C19" s="242" t="s">
        <v>131</v>
      </c>
      <c r="D19" s="237"/>
      <c r="E19" s="237"/>
      <c r="F19" s="238"/>
      <c r="G19" s="37" t="s">
        <v>132</v>
      </c>
      <c r="H19" s="1">
        <v>3</v>
      </c>
      <c r="I19" s="20"/>
    </row>
    <row r="20" spans="2:9" ht="43.15" customHeight="1" x14ac:dyDescent="0.25">
      <c r="B20" s="233">
        <v>7</v>
      </c>
      <c r="C20" s="234" t="s">
        <v>133</v>
      </c>
      <c r="D20" s="234"/>
      <c r="E20" s="234"/>
      <c r="F20" s="234"/>
      <c r="G20" s="234"/>
      <c r="H20" s="234"/>
      <c r="I20" s="235"/>
    </row>
    <row r="21" spans="2:9" ht="78" customHeight="1" x14ac:dyDescent="0.25">
      <c r="B21" s="233"/>
      <c r="C21" s="236" t="s">
        <v>134</v>
      </c>
      <c r="D21" s="243"/>
      <c r="E21" s="243"/>
      <c r="F21" s="244"/>
      <c r="G21" s="37" t="s">
        <v>135</v>
      </c>
      <c r="H21" s="1">
        <v>1</v>
      </c>
      <c r="I21" s="20"/>
    </row>
    <row r="22" spans="2:9" ht="52.15" customHeight="1" x14ac:dyDescent="0.25">
      <c r="B22" s="233">
        <v>8</v>
      </c>
      <c r="C22" s="234" t="s">
        <v>136</v>
      </c>
      <c r="D22" s="234"/>
      <c r="E22" s="234"/>
      <c r="F22" s="234"/>
      <c r="G22" s="234"/>
      <c r="H22" s="234"/>
      <c r="I22" s="235"/>
    </row>
    <row r="23" spans="2:9" ht="374.25" customHeight="1" x14ac:dyDescent="0.25">
      <c r="B23" s="233"/>
      <c r="C23" s="242" t="s">
        <v>137</v>
      </c>
      <c r="D23" s="237"/>
      <c r="E23" s="237"/>
      <c r="F23" s="238"/>
      <c r="G23" s="37" t="s">
        <v>138</v>
      </c>
      <c r="H23" s="1">
        <v>2</v>
      </c>
      <c r="I23" s="20"/>
    </row>
    <row r="24" spans="2:9" ht="24" customHeight="1" x14ac:dyDescent="0.25">
      <c r="B24" s="233">
        <v>9</v>
      </c>
      <c r="C24" s="234" t="s">
        <v>139</v>
      </c>
      <c r="D24" s="234"/>
      <c r="E24" s="234"/>
      <c r="F24" s="234"/>
      <c r="G24" s="234"/>
      <c r="H24" s="234"/>
      <c r="I24" s="235"/>
    </row>
    <row r="25" spans="2:9" ht="79.150000000000006" customHeight="1" x14ac:dyDescent="0.25">
      <c r="B25" s="233"/>
      <c r="C25" s="236" t="s">
        <v>140</v>
      </c>
      <c r="D25" s="237"/>
      <c r="E25" s="237"/>
      <c r="F25" s="238"/>
      <c r="G25" s="37" t="s">
        <v>141</v>
      </c>
      <c r="H25" s="1">
        <v>1</v>
      </c>
      <c r="I25" s="20"/>
    </row>
    <row r="26" spans="2:9" ht="23.45" customHeight="1" x14ac:dyDescent="0.25">
      <c r="B26" s="233">
        <v>10</v>
      </c>
      <c r="C26" s="234" t="s">
        <v>142</v>
      </c>
      <c r="D26" s="234"/>
      <c r="E26" s="234"/>
      <c r="F26" s="234"/>
      <c r="G26" s="234"/>
      <c r="H26" s="234"/>
      <c r="I26" s="235"/>
    </row>
    <row r="27" spans="2:9" ht="103.5" customHeight="1" x14ac:dyDescent="0.25">
      <c r="B27" s="233"/>
      <c r="C27" s="242" t="s">
        <v>143</v>
      </c>
      <c r="D27" s="237"/>
      <c r="E27" s="237"/>
      <c r="F27" s="238"/>
      <c r="G27" s="37" t="s">
        <v>144</v>
      </c>
      <c r="H27" s="1">
        <v>1</v>
      </c>
      <c r="I27" s="20"/>
    </row>
    <row r="28" spans="2:9" ht="27.6" customHeight="1" x14ac:dyDescent="0.25">
      <c r="B28" s="233">
        <v>11</v>
      </c>
      <c r="C28" s="234" t="s">
        <v>145</v>
      </c>
      <c r="D28" s="234"/>
      <c r="E28" s="234"/>
      <c r="F28" s="234"/>
      <c r="G28" s="234"/>
      <c r="H28" s="234"/>
      <c r="I28" s="235"/>
    </row>
    <row r="29" spans="2:9" ht="138" customHeight="1" x14ac:dyDescent="0.25">
      <c r="B29" s="233"/>
      <c r="C29" s="236" t="s">
        <v>146</v>
      </c>
      <c r="D29" s="237"/>
      <c r="E29" s="237"/>
      <c r="F29" s="238"/>
      <c r="G29" s="37" t="s">
        <v>147</v>
      </c>
      <c r="H29" s="1">
        <v>1</v>
      </c>
      <c r="I29" s="20"/>
    </row>
    <row r="30" spans="2:9" ht="30.6" customHeight="1" x14ac:dyDescent="0.25">
      <c r="B30" s="239" t="s">
        <v>148</v>
      </c>
      <c r="C30" s="240"/>
      <c r="D30" s="240"/>
      <c r="E30" s="240"/>
      <c r="F30" s="240"/>
      <c r="G30" s="240"/>
      <c r="H30" s="240"/>
      <c r="I30" s="241"/>
    </row>
    <row r="31" spans="2:9" ht="37.15" customHeight="1" thickBot="1" x14ac:dyDescent="0.3">
      <c r="B31" s="231" t="s">
        <v>149</v>
      </c>
      <c r="C31" s="232"/>
      <c r="D31" s="232"/>
      <c r="E31" s="232"/>
      <c r="F31" s="232"/>
      <c r="G31" s="232"/>
      <c r="H31" s="36">
        <f>SUM(H9+H11+H13+H15+H17+H19+H21+H23+H25+H27+H29)</f>
        <v>22</v>
      </c>
      <c r="I31" s="18" t="s">
        <v>195</v>
      </c>
    </row>
  </sheetData>
  <mergeCells count="44">
    <mergeCell ref="B5:C5"/>
    <mergeCell ref="D5:I5"/>
    <mergeCell ref="B2:I2"/>
    <mergeCell ref="B3:C3"/>
    <mergeCell ref="D3:I3"/>
    <mergeCell ref="B4:C4"/>
    <mergeCell ref="D4:I4"/>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16:B17"/>
    <mergeCell ref="C16:I16"/>
    <mergeCell ref="C17:F17"/>
    <mergeCell ref="B18:B19"/>
    <mergeCell ref="C18:I18"/>
    <mergeCell ref="C19:F19"/>
    <mergeCell ref="B20:B21"/>
    <mergeCell ref="C20:I20"/>
    <mergeCell ref="C21:F21"/>
    <mergeCell ref="B22:B23"/>
    <mergeCell ref="C22:I22"/>
    <mergeCell ref="C23:F23"/>
    <mergeCell ref="B31:G31"/>
    <mergeCell ref="B24:B25"/>
    <mergeCell ref="C24:I24"/>
    <mergeCell ref="C25:F25"/>
    <mergeCell ref="B30:I30"/>
    <mergeCell ref="B26:B27"/>
    <mergeCell ref="C26:I26"/>
    <mergeCell ref="C27:F27"/>
    <mergeCell ref="B28:B29"/>
    <mergeCell ref="C28:I28"/>
    <mergeCell ref="C29:F29"/>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1"/>
  <dimension ref="B1:K60"/>
  <sheetViews>
    <sheetView zoomScale="85" zoomScaleNormal="85" workbookViewId="0">
      <pane xSplit="2" ySplit="8" topLeftCell="C57" activePane="bottomRight" state="frozen"/>
      <selection pane="topRight" activeCell="C1" sqref="C1"/>
      <selection pane="bottomLeft" activeCell="A9" sqref="A9"/>
      <selection pane="bottomRight" activeCell="B64" sqref="B64"/>
    </sheetView>
  </sheetViews>
  <sheetFormatPr defaultRowHeight="15" x14ac:dyDescent="0.25"/>
  <cols>
    <col min="3" max="3" width="34.5703125" customWidth="1"/>
    <col min="6" max="6" width="4.42578125" customWidth="1"/>
    <col min="7" max="7" width="40.42578125" customWidth="1"/>
    <col min="8" max="8" width="10.85546875" bestFit="1" customWidth="1"/>
    <col min="9" max="9" width="10.7109375" bestFit="1" customWidth="1"/>
    <col min="10" max="10" width="40.140625" customWidth="1"/>
  </cols>
  <sheetData>
    <row r="1" spans="2:11" ht="15.75" thickBot="1" x14ac:dyDescent="0.3"/>
    <row r="2" spans="2:11" ht="53.45" customHeight="1" thickBot="1" x14ac:dyDescent="0.3">
      <c r="B2" s="121" t="s">
        <v>0</v>
      </c>
      <c r="C2" s="227"/>
      <c r="D2" s="227"/>
      <c r="E2" s="227"/>
      <c r="F2" s="227"/>
      <c r="G2" s="227"/>
      <c r="H2" s="227"/>
      <c r="I2" s="227"/>
      <c r="J2" s="228"/>
    </row>
    <row r="3" spans="2:11" ht="31.9" customHeight="1" x14ac:dyDescent="0.25">
      <c r="B3" s="113" t="s">
        <v>5</v>
      </c>
      <c r="C3" s="114"/>
      <c r="D3" s="115" t="str">
        <f>'I etap oceny strona tytułowa'!D7:H7</f>
        <v>xxxxxxxxxxxxx</v>
      </c>
      <c r="E3" s="116"/>
      <c r="F3" s="116"/>
      <c r="G3" s="116"/>
      <c r="H3" s="116"/>
      <c r="I3" s="116"/>
      <c r="J3" s="117"/>
    </row>
    <row r="4" spans="2:11" ht="31.9" customHeight="1" x14ac:dyDescent="0.25">
      <c r="B4" s="100" t="s">
        <v>6</v>
      </c>
      <c r="C4" s="101"/>
      <c r="D4" s="102">
        <f>'I etap oceny strona tytułowa'!D8:H8</f>
        <v>0</v>
      </c>
      <c r="E4" s="103"/>
      <c r="F4" s="103"/>
      <c r="G4" s="103"/>
      <c r="H4" s="103"/>
      <c r="I4" s="103"/>
      <c r="J4" s="104"/>
    </row>
    <row r="5" spans="2:11" ht="31.9" customHeight="1" thickBot="1" x14ac:dyDescent="0.3">
      <c r="B5" s="108" t="s">
        <v>7</v>
      </c>
      <c r="C5" s="109"/>
      <c r="D5" s="218" t="str">
        <f>'I etap oceny strona tytułowa'!D9:H9</f>
        <v>xxxxxxxxxxxxx</v>
      </c>
      <c r="E5" s="111"/>
      <c r="F5" s="111"/>
      <c r="G5" s="111"/>
      <c r="H5" s="111"/>
      <c r="I5" s="111"/>
      <c r="J5" s="112"/>
    </row>
    <row r="6" spans="2:11" ht="50.25" customHeight="1" x14ac:dyDescent="0.25">
      <c r="B6" s="219" t="s">
        <v>200</v>
      </c>
      <c r="C6" s="220"/>
      <c r="D6" s="220"/>
      <c r="E6" s="220"/>
      <c r="F6" s="220"/>
      <c r="G6" s="220"/>
      <c r="H6" s="220"/>
      <c r="I6" s="220"/>
      <c r="J6" s="221"/>
    </row>
    <row r="7" spans="2:11" ht="32.450000000000003" customHeight="1" thickBot="1" x14ac:dyDescent="0.3">
      <c r="B7" s="25" t="s">
        <v>22</v>
      </c>
      <c r="C7" s="222" t="s">
        <v>218</v>
      </c>
      <c r="D7" s="223"/>
      <c r="E7" s="223"/>
      <c r="F7" s="224"/>
      <c r="G7" s="26" t="s">
        <v>119</v>
      </c>
      <c r="H7" s="26" t="s">
        <v>214</v>
      </c>
      <c r="I7" s="26" t="s">
        <v>215</v>
      </c>
      <c r="J7" s="28" t="s">
        <v>25</v>
      </c>
    </row>
    <row r="8" spans="2:11" ht="27" customHeight="1" x14ac:dyDescent="0.25">
      <c r="B8" s="250">
        <v>1</v>
      </c>
      <c r="C8" s="210" t="s">
        <v>164</v>
      </c>
      <c r="D8" s="210"/>
      <c r="E8" s="210"/>
      <c r="F8" s="210"/>
      <c r="G8" s="210"/>
      <c r="H8" s="210"/>
      <c r="I8" s="210"/>
      <c r="J8" s="251"/>
    </row>
    <row r="9" spans="2:11" ht="48" customHeight="1" thickBot="1" x14ac:dyDescent="0.3">
      <c r="B9" s="233"/>
      <c r="C9" s="254" t="s">
        <v>202</v>
      </c>
      <c r="D9" s="211"/>
      <c r="E9" s="211"/>
      <c r="F9" s="211"/>
      <c r="G9" s="8" t="s">
        <v>272</v>
      </c>
      <c r="H9" s="62">
        <v>2</v>
      </c>
      <c r="I9" s="61">
        <v>2</v>
      </c>
      <c r="J9" s="50"/>
    </row>
    <row r="10" spans="2:11" ht="34.9" customHeight="1" x14ac:dyDescent="0.25">
      <c r="B10" s="250">
        <v>2</v>
      </c>
      <c r="C10" s="210" t="s">
        <v>203</v>
      </c>
      <c r="D10" s="210"/>
      <c r="E10" s="210"/>
      <c r="F10" s="210"/>
      <c r="G10" s="210"/>
      <c r="H10" s="210"/>
      <c r="I10" s="210"/>
      <c r="J10" s="251"/>
    </row>
    <row r="11" spans="2:11" ht="186" customHeight="1" thickBot="1" x14ac:dyDescent="0.3">
      <c r="B11" s="233"/>
      <c r="C11" s="242" t="s">
        <v>204</v>
      </c>
      <c r="D11" s="237"/>
      <c r="E11" s="237"/>
      <c r="F11" s="238"/>
      <c r="G11" s="47" t="s">
        <v>217</v>
      </c>
      <c r="H11" s="62">
        <v>4</v>
      </c>
      <c r="I11" s="62">
        <f>4</f>
        <v>4</v>
      </c>
      <c r="J11" s="48"/>
      <c r="K11" s="2"/>
    </row>
    <row r="12" spans="2:11" x14ac:dyDescent="0.25">
      <c r="B12" s="250">
        <v>3</v>
      </c>
      <c r="C12" s="210" t="s">
        <v>205</v>
      </c>
      <c r="D12" s="210"/>
      <c r="E12" s="210"/>
      <c r="F12" s="210"/>
      <c r="G12" s="210"/>
      <c r="H12" s="210"/>
      <c r="I12" s="210"/>
      <c r="J12" s="251"/>
      <c r="K12" s="2"/>
    </row>
    <row r="13" spans="2:11" ht="319.5" customHeight="1" x14ac:dyDescent="0.25">
      <c r="B13" s="233"/>
      <c r="C13" s="254" t="s">
        <v>213</v>
      </c>
      <c r="D13" s="211"/>
      <c r="E13" s="211"/>
      <c r="F13" s="211"/>
      <c r="G13" s="71" t="s">
        <v>275</v>
      </c>
      <c r="H13" s="60">
        <f>H19+H18+H17+H16+H14+H15</f>
        <v>6</v>
      </c>
      <c r="I13" s="60">
        <v>6</v>
      </c>
      <c r="J13" s="255"/>
      <c r="K13" s="2"/>
    </row>
    <row r="14" spans="2:11" ht="38.25" customHeight="1" x14ac:dyDescent="0.25">
      <c r="B14" s="233"/>
      <c r="C14" s="258" t="s">
        <v>208</v>
      </c>
      <c r="D14" s="259"/>
      <c r="E14" s="259"/>
      <c r="F14" s="260"/>
      <c r="G14" s="8" t="s">
        <v>207</v>
      </c>
      <c r="H14" s="62">
        <v>1</v>
      </c>
      <c r="I14" s="62">
        <v>1</v>
      </c>
      <c r="J14" s="256"/>
      <c r="K14" s="2"/>
    </row>
    <row r="15" spans="2:11" ht="24" x14ac:dyDescent="0.25">
      <c r="B15" s="233"/>
      <c r="C15" s="261" t="s">
        <v>209</v>
      </c>
      <c r="D15" s="262"/>
      <c r="E15" s="262"/>
      <c r="F15" s="263"/>
      <c r="G15" s="8" t="s">
        <v>207</v>
      </c>
      <c r="H15" s="62">
        <v>1</v>
      </c>
      <c r="I15" s="62">
        <v>1</v>
      </c>
      <c r="J15" s="256"/>
      <c r="K15" s="2"/>
    </row>
    <row r="16" spans="2:11" ht="35.25" customHeight="1" x14ac:dyDescent="0.25">
      <c r="B16" s="252"/>
      <c r="C16" s="258" t="s">
        <v>206</v>
      </c>
      <c r="D16" s="259"/>
      <c r="E16" s="259"/>
      <c r="F16" s="260"/>
      <c r="G16" s="8" t="s">
        <v>207</v>
      </c>
      <c r="H16" s="62">
        <v>1</v>
      </c>
      <c r="I16" s="62">
        <v>1</v>
      </c>
      <c r="J16" s="256"/>
      <c r="K16" s="2"/>
    </row>
    <row r="17" spans="2:11" ht="24" x14ac:dyDescent="0.25">
      <c r="B17" s="252"/>
      <c r="C17" s="261" t="s">
        <v>210</v>
      </c>
      <c r="D17" s="262"/>
      <c r="E17" s="262"/>
      <c r="F17" s="263"/>
      <c r="G17" s="8" t="s">
        <v>207</v>
      </c>
      <c r="H17" s="62">
        <v>1</v>
      </c>
      <c r="I17" s="62">
        <v>1</v>
      </c>
      <c r="J17" s="256"/>
      <c r="K17" s="2"/>
    </row>
    <row r="18" spans="2:11" ht="24" x14ac:dyDescent="0.25">
      <c r="B18" s="252"/>
      <c r="C18" s="261" t="s">
        <v>211</v>
      </c>
      <c r="D18" s="262"/>
      <c r="E18" s="262"/>
      <c r="F18" s="263"/>
      <c r="G18" s="8" t="s">
        <v>207</v>
      </c>
      <c r="H18" s="62">
        <v>1</v>
      </c>
      <c r="I18" s="62">
        <v>1</v>
      </c>
      <c r="J18" s="256"/>
      <c r="K18" s="2"/>
    </row>
    <row r="19" spans="2:11" ht="39" customHeight="1" thickBot="1" x14ac:dyDescent="0.3">
      <c r="B19" s="253"/>
      <c r="C19" s="264" t="s">
        <v>212</v>
      </c>
      <c r="D19" s="264"/>
      <c r="E19" s="264"/>
      <c r="F19" s="264"/>
      <c r="G19" s="21" t="s">
        <v>207</v>
      </c>
      <c r="H19" s="70">
        <v>1</v>
      </c>
      <c r="I19" s="70">
        <v>1</v>
      </c>
      <c r="J19" s="257"/>
      <c r="K19" s="2"/>
    </row>
    <row r="20" spans="2:11" ht="19.5" customHeight="1" x14ac:dyDescent="0.25">
      <c r="B20" s="250">
        <v>4</v>
      </c>
      <c r="C20" s="210" t="s">
        <v>183</v>
      </c>
      <c r="D20" s="210"/>
      <c r="E20" s="210"/>
      <c r="F20" s="210"/>
      <c r="G20" s="210"/>
      <c r="H20" s="210"/>
      <c r="I20" s="210"/>
      <c r="J20" s="251"/>
      <c r="K20" s="2"/>
    </row>
    <row r="21" spans="2:11" ht="132.75" thickBot="1" x14ac:dyDescent="0.3">
      <c r="B21" s="233"/>
      <c r="C21" s="242" t="s">
        <v>219</v>
      </c>
      <c r="D21" s="237"/>
      <c r="E21" s="237"/>
      <c r="F21" s="238"/>
      <c r="G21" s="47" t="s">
        <v>220</v>
      </c>
      <c r="H21" s="62">
        <v>3</v>
      </c>
      <c r="I21" s="62">
        <v>3</v>
      </c>
      <c r="J21" s="48"/>
      <c r="K21" s="2"/>
    </row>
    <row r="22" spans="2:11" ht="34.9" customHeight="1" x14ac:dyDescent="0.25">
      <c r="B22" s="267">
        <v>5</v>
      </c>
      <c r="C22" s="210" t="s">
        <v>216</v>
      </c>
      <c r="D22" s="210"/>
      <c r="E22" s="210"/>
      <c r="F22" s="210"/>
      <c r="G22" s="210"/>
      <c r="H22" s="210"/>
      <c r="I22" s="210"/>
      <c r="J22" s="251"/>
    </row>
    <row r="23" spans="2:11" ht="121.5" customHeight="1" thickBot="1" x14ac:dyDescent="0.3">
      <c r="B23" s="268"/>
      <c r="C23" s="254" t="s">
        <v>221</v>
      </c>
      <c r="D23" s="211"/>
      <c r="E23" s="211"/>
      <c r="F23" s="211"/>
      <c r="G23" s="55" t="s">
        <v>222</v>
      </c>
      <c r="H23" s="62">
        <v>4</v>
      </c>
      <c r="I23" s="62">
        <v>4</v>
      </c>
      <c r="J23" s="20"/>
    </row>
    <row r="24" spans="2:11" ht="21.6" customHeight="1" x14ac:dyDescent="0.25">
      <c r="B24" s="267">
        <v>6</v>
      </c>
      <c r="C24" s="210" t="s">
        <v>223</v>
      </c>
      <c r="D24" s="210"/>
      <c r="E24" s="210"/>
      <c r="F24" s="210"/>
      <c r="G24" s="210"/>
      <c r="H24" s="210"/>
      <c r="I24" s="210"/>
      <c r="J24" s="251"/>
    </row>
    <row r="25" spans="2:11" ht="154.5" customHeight="1" thickBot="1" x14ac:dyDescent="0.3">
      <c r="B25" s="268"/>
      <c r="C25" s="254" t="s">
        <v>224</v>
      </c>
      <c r="D25" s="211"/>
      <c r="E25" s="211"/>
      <c r="F25" s="211"/>
      <c r="G25" s="55" t="s">
        <v>225</v>
      </c>
      <c r="H25" s="62">
        <v>3</v>
      </c>
      <c r="I25" s="62">
        <v>3</v>
      </c>
      <c r="J25" s="20"/>
    </row>
    <row r="26" spans="2:11" x14ac:dyDescent="0.25">
      <c r="B26" s="267">
        <v>7</v>
      </c>
      <c r="C26" s="210" t="s">
        <v>226</v>
      </c>
      <c r="D26" s="210"/>
      <c r="E26" s="210"/>
      <c r="F26" s="210"/>
      <c r="G26" s="210"/>
      <c r="H26" s="210"/>
      <c r="I26" s="210"/>
      <c r="J26" s="251"/>
    </row>
    <row r="27" spans="2:11" ht="165.75" customHeight="1" thickBot="1" x14ac:dyDescent="0.3">
      <c r="B27" s="268"/>
      <c r="C27" s="254" t="s">
        <v>228</v>
      </c>
      <c r="D27" s="211"/>
      <c r="E27" s="211"/>
      <c r="F27" s="211"/>
      <c r="G27" s="55" t="s">
        <v>227</v>
      </c>
      <c r="H27" s="62">
        <v>4</v>
      </c>
      <c r="I27" s="62">
        <v>4</v>
      </c>
      <c r="J27" s="20"/>
    </row>
    <row r="28" spans="2:11" x14ac:dyDescent="0.25">
      <c r="B28" s="267">
        <v>8</v>
      </c>
      <c r="C28" s="210" t="s">
        <v>229</v>
      </c>
      <c r="D28" s="210"/>
      <c r="E28" s="210"/>
      <c r="F28" s="210"/>
      <c r="G28" s="210"/>
      <c r="H28" s="210"/>
      <c r="I28" s="210"/>
      <c r="J28" s="251"/>
    </row>
    <row r="29" spans="2:11" ht="157.5" customHeight="1" thickBot="1" x14ac:dyDescent="0.3">
      <c r="B29" s="268"/>
      <c r="C29" s="254" t="s">
        <v>230</v>
      </c>
      <c r="D29" s="211"/>
      <c r="E29" s="211"/>
      <c r="F29" s="211"/>
      <c r="G29" s="55" t="s">
        <v>231</v>
      </c>
      <c r="H29" s="62">
        <v>2</v>
      </c>
      <c r="I29" s="62">
        <v>2</v>
      </c>
      <c r="J29" s="20"/>
    </row>
    <row r="30" spans="2:11" x14ac:dyDescent="0.25">
      <c r="B30" s="267">
        <v>9</v>
      </c>
      <c r="C30" s="210" t="s">
        <v>232</v>
      </c>
      <c r="D30" s="210"/>
      <c r="E30" s="210"/>
      <c r="F30" s="210"/>
      <c r="G30" s="210"/>
      <c r="H30" s="210"/>
      <c r="I30" s="210"/>
      <c r="J30" s="251"/>
    </row>
    <row r="31" spans="2:11" ht="35.25" customHeight="1" x14ac:dyDescent="0.25">
      <c r="B31" s="269"/>
      <c r="C31" s="270"/>
      <c r="D31" s="271"/>
      <c r="E31" s="271"/>
      <c r="F31" s="272"/>
      <c r="G31" s="69" t="s">
        <v>236</v>
      </c>
      <c r="H31" s="68">
        <f>H32+H33</f>
        <v>20</v>
      </c>
      <c r="I31" s="68">
        <f>I32+I33</f>
        <v>20</v>
      </c>
      <c r="J31" s="273" t="s">
        <v>238</v>
      </c>
    </row>
    <row r="32" spans="2:11" ht="72" x14ac:dyDescent="0.25">
      <c r="B32" s="269"/>
      <c r="C32" s="254" t="s">
        <v>233</v>
      </c>
      <c r="D32" s="211"/>
      <c r="E32" s="211"/>
      <c r="F32" s="211"/>
      <c r="G32" s="55" t="s">
        <v>237</v>
      </c>
      <c r="H32" s="62">
        <v>2</v>
      </c>
      <c r="I32" s="62">
        <v>2</v>
      </c>
      <c r="J32" s="274"/>
    </row>
    <row r="33" spans="2:10" ht="108.75" customHeight="1" thickBot="1" x14ac:dyDescent="0.3">
      <c r="B33" s="269"/>
      <c r="C33" s="254" t="s">
        <v>234</v>
      </c>
      <c r="D33" s="211"/>
      <c r="E33" s="211"/>
      <c r="F33" s="211"/>
      <c r="G33" s="56" t="s">
        <v>235</v>
      </c>
      <c r="H33" s="67">
        <v>18</v>
      </c>
      <c r="I33" s="67">
        <v>18</v>
      </c>
      <c r="J33" s="275"/>
    </row>
    <row r="34" spans="2:10" ht="36" customHeight="1" x14ac:dyDescent="0.25">
      <c r="B34" s="267">
        <v>10</v>
      </c>
      <c r="C34" s="210" t="s">
        <v>239</v>
      </c>
      <c r="D34" s="210"/>
      <c r="E34" s="210"/>
      <c r="F34" s="210"/>
      <c r="G34" s="210"/>
      <c r="H34" s="210"/>
      <c r="I34" s="210"/>
      <c r="J34" s="251"/>
    </row>
    <row r="35" spans="2:10" ht="74.25" customHeight="1" thickBot="1" x14ac:dyDescent="0.3">
      <c r="B35" s="268"/>
      <c r="C35" s="254" t="s">
        <v>240</v>
      </c>
      <c r="D35" s="211"/>
      <c r="E35" s="211"/>
      <c r="F35" s="211"/>
      <c r="G35" s="55" t="s">
        <v>241</v>
      </c>
      <c r="H35" s="62">
        <v>2</v>
      </c>
      <c r="I35" s="62">
        <v>2</v>
      </c>
      <c r="J35" s="20"/>
    </row>
    <row r="36" spans="2:10" x14ac:dyDescent="0.25">
      <c r="B36" s="250">
        <v>11</v>
      </c>
      <c r="C36" s="210" t="s">
        <v>242</v>
      </c>
      <c r="D36" s="210"/>
      <c r="E36" s="210"/>
      <c r="F36" s="210"/>
      <c r="G36" s="210"/>
      <c r="H36" s="210"/>
      <c r="I36" s="210"/>
      <c r="J36" s="251"/>
    </row>
    <row r="37" spans="2:10" ht="218.25" customHeight="1" x14ac:dyDescent="0.25">
      <c r="B37" s="233"/>
      <c r="C37" s="254" t="s">
        <v>243</v>
      </c>
      <c r="D37" s="211"/>
      <c r="E37" s="211"/>
      <c r="F37" s="211"/>
      <c r="G37" s="64" t="s">
        <v>258</v>
      </c>
      <c r="H37" s="63">
        <f>H38+H39+H40</f>
        <v>12</v>
      </c>
      <c r="I37" s="63">
        <v>12</v>
      </c>
      <c r="J37" s="255"/>
    </row>
    <row r="38" spans="2:10" ht="40.5" customHeight="1" x14ac:dyDescent="0.25">
      <c r="B38" s="233"/>
      <c r="C38" s="258" t="s">
        <v>244</v>
      </c>
      <c r="D38" s="259"/>
      <c r="E38" s="259"/>
      <c r="F38" s="260"/>
      <c r="G38" s="8" t="s">
        <v>246</v>
      </c>
      <c r="H38" s="62">
        <v>4</v>
      </c>
      <c r="I38" s="62">
        <v>4</v>
      </c>
      <c r="J38" s="256"/>
    </row>
    <row r="39" spans="2:10" ht="98.25" customHeight="1" x14ac:dyDescent="0.25">
      <c r="B39" s="233"/>
      <c r="C39" s="258" t="s">
        <v>245</v>
      </c>
      <c r="D39" s="259"/>
      <c r="E39" s="259"/>
      <c r="F39" s="260"/>
      <c r="G39" s="8" t="s">
        <v>246</v>
      </c>
      <c r="H39" s="62">
        <v>4</v>
      </c>
      <c r="I39" s="62">
        <v>4</v>
      </c>
      <c r="J39" s="256"/>
    </row>
    <row r="40" spans="2:10" ht="30.75" customHeight="1" x14ac:dyDescent="0.25">
      <c r="B40" s="252"/>
      <c r="C40" s="276" t="s">
        <v>247</v>
      </c>
      <c r="D40" s="277"/>
      <c r="E40" s="277"/>
      <c r="F40" s="278"/>
      <c r="G40" s="59" t="s">
        <v>273</v>
      </c>
      <c r="H40" s="63">
        <f>H41+H42+H43</f>
        <v>4</v>
      </c>
      <c r="I40" s="63">
        <v>4</v>
      </c>
      <c r="J40" s="256"/>
    </row>
    <row r="41" spans="2:10" ht="24" x14ac:dyDescent="0.25">
      <c r="B41" s="252"/>
      <c r="C41" s="261" t="s">
        <v>248</v>
      </c>
      <c r="D41" s="262"/>
      <c r="E41" s="262"/>
      <c r="F41" s="263"/>
      <c r="G41" s="57" t="s">
        <v>251</v>
      </c>
      <c r="H41" s="65">
        <v>3</v>
      </c>
      <c r="I41" s="65">
        <v>1</v>
      </c>
      <c r="J41" s="256"/>
    </row>
    <row r="42" spans="2:10" ht="24" x14ac:dyDescent="0.25">
      <c r="B42" s="252"/>
      <c r="C42" s="261" t="s">
        <v>249</v>
      </c>
      <c r="D42" s="262"/>
      <c r="E42" s="262"/>
      <c r="F42" s="263"/>
      <c r="G42" s="57" t="s">
        <v>207</v>
      </c>
      <c r="H42" s="65">
        <v>1</v>
      </c>
      <c r="I42" s="65">
        <v>1</v>
      </c>
      <c r="J42" s="256"/>
    </row>
    <row r="43" spans="2:10" ht="24.75" customHeight="1" thickBot="1" x14ac:dyDescent="0.3">
      <c r="B43" s="252"/>
      <c r="C43" s="264" t="s">
        <v>250</v>
      </c>
      <c r="D43" s="264"/>
      <c r="E43" s="264"/>
      <c r="F43" s="264"/>
      <c r="G43" s="58" t="s">
        <v>252</v>
      </c>
      <c r="H43" s="66">
        <v>0</v>
      </c>
      <c r="I43" s="66">
        <v>1</v>
      </c>
      <c r="J43" s="256"/>
    </row>
    <row r="44" spans="2:10" ht="51.75" customHeight="1" x14ac:dyDescent="0.25">
      <c r="B44" s="267">
        <v>12</v>
      </c>
      <c r="C44" s="210" t="s">
        <v>253</v>
      </c>
      <c r="D44" s="210"/>
      <c r="E44" s="210"/>
      <c r="F44" s="210"/>
      <c r="G44" s="210"/>
      <c r="H44" s="210"/>
      <c r="I44" s="210"/>
      <c r="J44" s="251"/>
    </row>
    <row r="45" spans="2:10" ht="120" customHeight="1" x14ac:dyDescent="0.25">
      <c r="B45" s="269"/>
      <c r="C45" s="254" t="s">
        <v>254</v>
      </c>
      <c r="D45" s="211"/>
      <c r="E45" s="211"/>
      <c r="F45" s="211"/>
      <c r="G45" s="64" t="s">
        <v>258</v>
      </c>
      <c r="H45" s="60">
        <f>H46+H47+H48</f>
        <v>5</v>
      </c>
      <c r="I45" s="60">
        <v>5</v>
      </c>
      <c r="J45" s="20"/>
    </row>
    <row r="46" spans="2:10" ht="24" x14ac:dyDescent="0.25">
      <c r="B46" s="269"/>
      <c r="C46" s="258" t="s">
        <v>255</v>
      </c>
      <c r="D46" s="259"/>
      <c r="E46" s="259"/>
      <c r="F46" s="260"/>
      <c r="G46" s="57" t="s">
        <v>150</v>
      </c>
      <c r="H46" s="65">
        <v>2</v>
      </c>
      <c r="I46" s="65">
        <v>2</v>
      </c>
      <c r="J46" s="24"/>
    </row>
    <row r="47" spans="2:10" ht="24" x14ac:dyDescent="0.25">
      <c r="B47" s="269"/>
      <c r="C47" s="258" t="s">
        <v>256</v>
      </c>
      <c r="D47" s="259"/>
      <c r="E47" s="259"/>
      <c r="F47" s="260"/>
      <c r="G47" s="57" t="s">
        <v>150</v>
      </c>
      <c r="H47" s="65">
        <v>2</v>
      </c>
      <c r="I47" s="65">
        <v>2</v>
      </c>
      <c r="J47" s="24"/>
    </row>
    <row r="48" spans="2:10" ht="143.25" customHeight="1" thickBot="1" x14ac:dyDescent="0.3">
      <c r="B48" s="279"/>
      <c r="C48" s="264" t="s">
        <v>257</v>
      </c>
      <c r="D48" s="264"/>
      <c r="E48" s="264"/>
      <c r="F48" s="264"/>
      <c r="G48" s="57" t="s">
        <v>207</v>
      </c>
      <c r="H48" s="66">
        <v>1</v>
      </c>
      <c r="I48" s="66">
        <v>1</v>
      </c>
      <c r="J48" s="24"/>
    </row>
    <row r="49" spans="2:10" ht="30.75" customHeight="1" x14ac:dyDescent="0.25">
      <c r="B49" s="267">
        <v>13</v>
      </c>
      <c r="C49" s="210" t="s">
        <v>259</v>
      </c>
      <c r="D49" s="210"/>
      <c r="E49" s="210"/>
      <c r="F49" s="210"/>
      <c r="G49" s="210"/>
      <c r="H49" s="210"/>
      <c r="I49" s="210"/>
      <c r="J49" s="251"/>
    </row>
    <row r="50" spans="2:10" ht="234" customHeight="1" thickBot="1" x14ac:dyDescent="0.3">
      <c r="B50" s="268"/>
      <c r="C50" s="254" t="s">
        <v>260</v>
      </c>
      <c r="D50" s="211"/>
      <c r="E50" s="211"/>
      <c r="F50" s="211"/>
      <c r="G50" s="55" t="s">
        <v>261</v>
      </c>
      <c r="H50" s="62">
        <v>4</v>
      </c>
      <c r="I50" s="62">
        <v>4</v>
      </c>
      <c r="J50" s="20"/>
    </row>
    <row r="51" spans="2:10" ht="15" customHeight="1" x14ac:dyDescent="0.25">
      <c r="B51" s="267">
        <v>14</v>
      </c>
      <c r="C51" s="210" t="s">
        <v>262</v>
      </c>
      <c r="D51" s="210"/>
      <c r="E51" s="210"/>
      <c r="F51" s="210"/>
      <c r="G51" s="210"/>
      <c r="H51" s="210"/>
      <c r="I51" s="210"/>
      <c r="J51" s="251"/>
    </row>
    <row r="52" spans="2:10" ht="143.25" customHeight="1" x14ac:dyDescent="0.25">
      <c r="B52" s="269"/>
      <c r="C52" s="254" t="s">
        <v>263</v>
      </c>
      <c r="D52" s="211"/>
      <c r="E52" s="211"/>
      <c r="F52" s="211"/>
      <c r="G52" s="64" t="s">
        <v>258</v>
      </c>
      <c r="H52" s="60">
        <f>H53+H54+H55</f>
        <v>3</v>
      </c>
      <c r="I52" s="60">
        <v>3</v>
      </c>
      <c r="J52" s="20"/>
    </row>
    <row r="53" spans="2:10" ht="24" x14ac:dyDescent="0.25">
      <c r="B53" s="269"/>
      <c r="C53" s="258" t="s">
        <v>264</v>
      </c>
      <c r="D53" s="259"/>
      <c r="E53" s="259"/>
      <c r="F53" s="260"/>
      <c r="G53" s="57" t="s">
        <v>207</v>
      </c>
      <c r="H53" s="65">
        <v>1</v>
      </c>
      <c r="I53" s="65">
        <v>1</v>
      </c>
      <c r="J53" s="24"/>
    </row>
    <row r="54" spans="2:10" ht="21.6" customHeight="1" x14ac:dyDescent="0.25">
      <c r="B54" s="269"/>
      <c r="C54" s="258" t="s">
        <v>265</v>
      </c>
      <c r="D54" s="259"/>
      <c r="E54" s="259"/>
      <c r="F54" s="260"/>
      <c r="G54" s="57" t="s">
        <v>207</v>
      </c>
      <c r="H54" s="65">
        <v>1</v>
      </c>
      <c r="I54" s="65">
        <v>1</v>
      </c>
      <c r="J54" s="24"/>
    </row>
    <row r="55" spans="2:10" ht="28.9" customHeight="1" thickBot="1" x14ac:dyDescent="0.3">
      <c r="B55" s="279"/>
      <c r="C55" s="264" t="s">
        <v>266</v>
      </c>
      <c r="D55" s="264"/>
      <c r="E55" s="264"/>
      <c r="F55" s="264"/>
      <c r="G55" s="57" t="s">
        <v>207</v>
      </c>
      <c r="H55" s="66">
        <v>1</v>
      </c>
      <c r="I55" s="66">
        <v>1</v>
      </c>
      <c r="J55" s="24"/>
    </row>
    <row r="56" spans="2:10" ht="28.9" customHeight="1" x14ac:dyDescent="0.25">
      <c r="B56" s="267">
        <v>15</v>
      </c>
      <c r="C56" s="210" t="s">
        <v>267</v>
      </c>
      <c r="D56" s="210"/>
      <c r="E56" s="210"/>
      <c r="F56" s="210"/>
      <c r="G56" s="210"/>
      <c r="H56" s="210"/>
      <c r="I56" s="210"/>
      <c r="J56" s="251"/>
    </row>
    <row r="57" spans="2:10" ht="300.75" thickBot="1" x14ac:dyDescent="0.3">
      <c r="B57" s="268"/>
      <c r="C57" s="254" t="s">
        <v>268</v>
      </c>
      <c r="D57" s="211"/>
      <c r="E57" s="211"/>
      <c r="F57" s="211"/>
      <c r="G57" s="55" t="s">
        <v>269</v>
      </c>
      <c r="H57" s="62">
        <v>2</v>
      </c>
      <c r="I57" s="62">
        <v>2</v>
      </c>
      <c r="J57" s="20"/>
    </row>
    <row r="58" spans="2:10" ht="28.9" customHeight="1" x14ac:dyDescent="0.25">
      <c r="B58" s="267">
        <v>16</v>
      </c>
      <c r="C58" s="210" t="s">
        <v>270</v>
      </c>
      <c r="D58" s="210"/>
      <c r="E58" s="210"/>
      <c r="F58" s="210"/>
      <c r="G58" s="210"/>
      <c r="H58" s="210"/>
      <c r="I58" s="210"/>
      <c r="J58" s="251"/>
    </row>
    <row r="59" spans="2:10" ht="28.9" customHeight="1" x14ac:dyDescent="0.25">
      <c r="B59" s="268"/>
      <c r="C59" s="254" t="s">
        <v>268</v>
      </c>
      <c r="D59" s="211"/>
      <c r="E59" s="211"/>
      <c r="F59" s="211"/>
      <c r="G59" s="55" t="s">
        <v>271</v>
      </c>
      <c r="H59" s="62">
        <v>2</v>
      </c>
      <c r="I59" s="62">
        <v>2</v>
      </c>
      <c r="J59" s="20"/>
    </row>
    <row r="60" spans="2:10" ht="38.450000000000003" customHeight="1" thickBot="1" x14ac:dyDescent="0.3">
      <c r="B60" s="265" t="s">
        <v>149</v>
      </c>
      <c r="C60" s="266"/>
      <c r="D60" s="266"/>
      <c r="E60" s="266"/>
      <c r="F60" s="266"/>
      <c r="G60" s="266"/>
      <c r="H60" s="36">
        <f>H59+H57+H50+H45+H37+H35+H31+H29+H27+H25+H23+H21+H13+H11+H52+H9</f>
        <v>78</v>
      </c>
      <c r="I60" s="36">
        <f>I59+I57+I50+I45+I37+I35+I31+I29+I27+I25+I23+I21+I13+I11+I52+I9</f>
        <v>78</v>
      </c>
      <c r="J60" s="18" t="s">
        <v>274</v>
      </c>
    </row>
  </sheetData>
  <mergeCells count="81">
    <mergeCell ref="B56:B57"/>
    <mergeCell ref="C56:J56"/>
    <mergeCell ref="C57:F57"/>
    <mergeCell ref="B58:B59"/>
    <mergeCell ref="C58:J58"/>
    <mergeCell ref="C59:F59"/>
    <mergeCell ref="C51:J51"/>
    <mergeCell ref="C52:F52"/>
    <mergeCell ref="B51:B55"/>
    <mergeCell ref="C53:F53"/>
    <mergeCell ref="C55:F55"/>
    <mergeCell ref="C48:F48"/>
    <mergeCell ref="B49:B50"/>
    <mergeCell ref="C49:J49"/>
    <mergeCell ref="C50:F50"/>
    <mergeCell ref="B44:B48"/>
    <mergeCell ref="C44:J44"/>
    <mergeCell ref="C45:F45"/>
    <mergeCell ref="C46:F46"/>
    <mergeCell ref="C47:F47"/>
    <mergeCell ref="B36:B43"/>
    <mergeCell ref="C36:J36"/>
    <mergeCell ref="C37:F37"/>
    <mergeCell ref="J37:J43"/>
    <mergeCell ref="C38:F38"/>
    <mergeCell ref="C39:F39"/>
    <mergeCell ref="C40:F40"/>
    <mergeCell ref="C41:F41"/>
    <mergeCell ref="C42:F42"/>
    <mergeCell ref="C43:F43"/>
    <mergeCell ref="C33:F33"/>
    <mergeCell ref="B30:B33"/>
    <mergeCell ref="C31:F31"/>
    <mergeCell ref="J31:J33"/>
    <mergeCell ref="B34:B35"/>
    <mergeCell ref="C34:J34"/>
    <mergeCell ref="C35:F35"/>
    <mergeCell ref="B2:J2"/>
    <mergeCell ref="B3:C3"/>
    <mergeCell ref="D3:J3"/>
    <mergeCell ref="B4:C4"/>
    <mergeCell ref="D4:J4"/>
    <mergeCell ref="B10:B11"/>
    <mergeCell ref="C10:J10"/>
    <mergeCell ref="C11:F11"/>
    <mergeCell ref="B5:C5"/>
    <mergeCell ref="D5:J5"/>
    <mergeCell ref="B6:J6"/>
    <mergeCell ref="C7:F7"/>
    <mergeCell ref="B8:B9"/>
    <mergeCell ref="C8:J8"/>
    <mergeCell ref="C9:F9"/>
    <mergeCell ref="C22:J22"/>
    <mergeCell ref="B60:G60"/>
    <mergeCell ref="C25:F25"/>
    <mergeCell ref="C27:F27"/>
    <mergeCell ref="C32:F32"/>
    <mergeCell ref="C54:F54"/>
    <mergeCell ref="C23:F23"/>
    <mergeCell ref="B22:B23"/>
    <mergeCell ref="B24:B25"/>
    <mergeCell ref="C24:J24"/>
    <mergeCell ref="B26:B27"/>
    <mergeCell ref="C26:J26"/>
    <mergeCell ref="B28:B29"/>
    <mergeCell ref="C28:J28"/>
    <mergeCell ref="C29:F29"/>
    <mergeCell ref="C30:J30"/>
    <mergeCell ref="B20:B21"/>
    <mergeCell ref="C20:J20"/>
    <mergeCell ref="C21:F21"/>
    <mergeCell ref="B12:B19"/>
    <mergeCell ref="C12:J12"/>
    <mergeCell ref="C13:F13"/>
    <mergeCell ref="J13:J19"/>
    <mergeCell ref="C14:F14"/>
    <mergeCell ref="C15:F15"/>
    <mergeCell ref="C19:F19"/>
    <mergeCell ref="C16:F16"/>
    <mergeCell ref="C17:F17"/>
    <mergeCell ref="C18:F1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62"/>
  <sheetViews>
    <sheetView topLeftCell="A51" zoomScaleNormal="100" workbookViewId="0">
      <selection activeCell="J27" sqref="J27"/>
    </sheetView>
  </sheetViews>
  <sheetFormatPr defaultRowHeight="15" x14ac:dyDescent="0.25"/>
  <cols>
    <col min="2" max="2" width="8.85546875" style="1"/>
    <col min="3" max="3" width="34.5703125" customWidth="1"/>
    <col min="6" max="6" width="15" style="1" customWidth="1"/>
    <col min="7" max="7" width="14.28515625" style="1" customWidth="1"/>
    <col min="8" max="8" width="40.140625" customWidth="1"/>
  </cols>
  <sheetData>
    <row r="1" spans="2:8" ht="15.75" thickBot="1" x14ac:dyDescent="0.3"/>
    <row r="2" spans="2:8" ht="56.45" customHeight="1" thickBot="1" x14ac:dyDescent="0.3">
      <c r="B2" s="121" t="s">
        <v>0</v>
      </c>
      <c r="C2" s="227"/>
      <c r="D2" s="227"/>
      <c r="E2" s="227"/>
      <c r="F2" s="227"/>
      <c r="G2" s="227"/>
      <c r="H2" s="228"/>
    </row>
    <row r="3" spans="2:8" ht="38.450000000000003" customHeight="1" x14ac:dyDescent="0.25">
      <c r="B3" s="113" t="s">
        <v>5</v>
      </c>
      <c r="C3" s="114"/>
      <c r="D3" s="115" t="str">
        <f>'I etap oceny strona tytułowa'!D7:H7</f>
        <v>xxxxxxxxxxxxx</v>
      </c>
      <c r="E3" s="116"/>
      <c r="F3" s="116"/>
      <c r="G3" s="116"/>
      <c r="H3" s="117"/>
    </row>
    <row r="4" spans="2:8" ht="38.450000000000003" customHeight="1" x14ac:dyDescent="0.25">
      <c r="B4" s="100" t="s">
        <v>6</v>
      </c>
      <c r="C4" s="101"/>
      <c r="D4" s="102">
        <f>'I etap oceny strona tytułowa'!D8:H8</f>
        <v>0</v>
      </c>
      <c r="E4" s="103"/>
      <c r="F4" s="103"/>
      <c r="G4" s="103"/>
      <c r="H4" s="104"/>
    </row>
    <row r="5" spans="2:8" ht="38.450000000000003" customHeight="1" thickBot="1" x14ac:dyDescent="0.3">
      <c r="B5" s="108" t="s">
        <v>7</v>
      </c>
      <c r="C5" s="109"/>
      <c r="D5" s="218" t="str">
        <f>'I etap oceny strona tytułowa'!D9:H9</f>
        <v>xxxxxxxxxxxxx</v>
      </c>
      <c r="E5" s="111"/>
      <c r="F5" s="111"/>
      <c r="G5" s="111"/>
      <c r="H5" s="112"/>
    </row>
    <row r="6" spans="2:8" ht="47.45" customHeight="1" thickBot="1" x14ac:dyDescent="0.3">
      <c r="B6" s="141" t="s">
        <v>201</v>
      </c>
      <c r="C6" s="245"/>
      <c r="D6" s="245"/>
      <c r="E6" s="245"/>
      <c r="F6" s="245"/>
      <c r="G6" s="245"/>
      <c r="H6" s="246"/>
    </row>
    <row r="7" spans="2:8" ht="42" customHeight="1" thickBot="1" x14ac:dyDescent="0.3">
      <c r="B7" s="29" t="s">
        <v>22</v>
      </c>
      <c r="C7" s="280" t="s">
        <v>23</v>
      </c>
      <c r="D7" s="281"/>
      <c r="E7" s="281"/>
      <c r="F7" s="282"/>
      <c r="G7" s="30" t="s">
        <v>24</v>
      </c>
      <c r="H7" s="45" t="s">
        <v>25</v>
      </c>
    </row>
    <row r="8" spans="2:8" ht="40.15" customHeight="1" x14ac:dyDescent="0.25">
      <c r="B8" s="11">
        <v>5</v>
      </c>
      <c r="C8" s="296" t="s">
        <v>49</v>
      </c>
      <c r="D8" s="297"/>
      <c r="E8" s="297"/>
      <c r="F8" s="297"/>
      <c r="G8" s="16" t="str">
        <f>IF(AND(G9="TAK",G10="TAK",G11="TAK", G12="TAK", G13="TAK", G14="TAK", G15="TAK"),"TAK","NIE")</f>
        <v>TAK</v>
      </c>
      <c r="H8" s="31"/>
    </row>
    <row r="9" spans="2:8" ht="26.45" customHeight="1" x14ac:dyDescent="0.25">
      <c r="B9" s="17" t="s">
        <v>50</v>
      </c>
      <c r="C9" s="258" t="s">
        <v>51</v>
      </c>
      <c r="D9" s="259"/>
      <c r="E9" s="259"/>
      <c r="F9" s="260"/>
      <c r="G9" s="9" t="s">
        <v>13</v>
      </c>
      <c r="H9" s="32"/>
    </row>
    <row r="10" spans="2:8" ht="26.45" customHeight="1" x14ac:dyDescent="0.25">
      <c r="B10" s="17" t="s">
        <v>52</v>
      </c>
      <c r="C10" s="258" t="s">
        <v>53</v>
      </c>
      <c r="D10" s="259"/>
      <c r="E10" s="259"/>
      <c r="F10" s="260"/>
      <c r="G10" s="9" t="s">
        <v>13</v>
      </c>
      <c r="H10" s="32"/>
    </row>
    <row r="11" spans="2:8" ht="26.45" customHeight="1" x14ac:dyDescent="0.25">
      <c r="B11" s="17" t="s">
        <v>54</v>
      </c>
      <c r="C11" s="258" t="s">
        <v>55</v>
      </c>
      <c r="D11" s="259"/>
      <c r="E11" s="259"/>
      <c r="F11" s="260"/>
      <c r="G11" s="9" t="s">
        <v>13</v>
      </c>
      <c r="H11" s="32"/>
    </row>
    <row r="12" spans="2:8" ht="26.45" customHeight="1" x14ac:dyDescent="0.25">
      <c r="B12" s="17" t="s">
        <v>56</v>
      </c>
      <c r="C12" s="258" t="s">
        <v>57</v>
      </c>
      <c r="D12" s="259"/>
      <c r="E12" s="259"/>
      <c r="F12" s="260"/>
      <c r="G12" s="9" t="s">
        <v>13</v>
      </c>
      <c r="H12" s="32"/>
    </row>
    <row r="13" spans="2:8" ht="26.45" customHeight="1" x14ac:dyDescent="0.25">
      <c r="B13" s="17" t="s">
        <v>58</v>
      </c>
      <c r="C13" s="258" t="s">
        <v>59</v>
      </c>
      <c r="D13" s="259"/>
      <c r="E13" s="259"/>
      <c r="F13" s="260"/>
      <c r="G13" s="9" t="s">
        <v>13</v>
      </c>
      <c r="H13" s="32"/>
    </row>
    <row r="14" spans="2:8" ht="39" customHeight="1" x14ac:dyDescent="0.25">
      <c r="B14" s="17" t="s">
        <v>60</v>
      </c>
      <c r="C14" s="258" t="s">
        <v>61</v>
      </c>
      <c r="D14" s="259"/>
      <c r="E14" s="259"/>
      <c r="F14" s="260"/>
      <c r="G14" s="9" t="s">
        <v>13</v>
      </c>
      <c r="H14" s="32"/>
    </row>
    <row r="15" spans="2:8" ht="38.25" customHeight="1" thickBot="1" x14ac:dyDescent="0.3">
      <c r="B15" s="12" t="s">
        <v>62</v>
      </c>
      <c r="C15" s="283" t="s">
        <v>63</v>
      </c>
      <c r="D15" s="284"/>
      <c r="E15" s="284"/>
      <c r="F15" s="285"/>
      <c r="G15" s="13" t="s">
        <v>13</v>
      </c>
      <c r="H15" s="15"/>
    </row>
    <row r="16" spans="2:8" ht="28.15" customHeight="1" x14ac:dyDescent="0.25">
      <c r="B16" s="308">
        <v>6</v>
      </c>
      <c r="C16" s="296" t="s">
        <v>64</v>
      </c>
      <c r="D16" s="297"/>
      <c r="E16" s="297"/>
      <c r="F16" s="298"/>
      <c r="G16" s="292" t="s">
        <v>13</v>
      </c>
      <c r="H16" s="294"/>
    </row>
    <row r="17" spans="2:11" ht="160.5" customHeight="1" thickBot="1" x14ac:dyDescent="0.3">
      <c r="B17" s="306"/>
      <c r="C17" s="288" t="s">
        <v>280</v>
      </c>
      <c r="D17" s="284"/>
      <c r="E17" s="284"/>
      <c r="F17" s="285"/>
      <c r="G17" s="293"/>
      <c r="H17" s="295"/>
      <c r="I17" s="2"/>
      <c r="J17" s="2"/>
      <c r="K17" s="2"/>
    </row>
    <row r="18" spans="2:11" ht="25.15" customHeight="1" x14ac:dyDescent="0.25">
      <c r="B18" s="308">
        <v>7</v>
      </c>
      <c r="C18" s="296" t="s">
        <v>66</v>
      </c>
      <c r="D18" s="297"/>
      <c r="E18" s="297"/>
      <c r="F18" s="298"/>
      <c r="G18" s="292" t="s">
        <v>13</v>
      </c>
      <c r="H18" s="294"/>
    </row>
    <row r="19" spans="2:11" ht="102.75" customHeight="1" x14ac:dyDescent="0.25">
      <c r="B19" s="305"/>
      <c r="C19" s="289" t="s">
        <v>281</v>
      </c>
      <c r="D19" s="290"/>
      <c r="E19" s="290"/>
      <c r="F19" s="291"/>
      <c r="G19" s="310"/>
      <c r="H19" s="309"/>
    </row>
    <row r="20" spans="2:11" ht="42.75" customHeight="1" thickBot="1" x14ac:dyDescent="0.35">
      <c r="B20" s="305"/>
      <c r="C20" s="302" t="s">
        <v>290</v>
      </c>
      <c r="D20" s="303"/>
      <c r="E20" s="303"/>
      <c r="F20" s="304"/>
      <c r="G20" s="310"/>
      <c r="H20" s="49"/>
    </row>
    <row r="21" spans="2:11" ht="39.6" customHeight="1" x14ac:dyDescent="0.25">
      <c r="B21" s="11">
        <v>8</v>
      </c>
      <c r="C21" s="210" t="s">
        <v>67</v>
      </c>
      <c r="D21" s="210"/>
      <c r="E21" s="210"/>
      <c r="F21" s="210"/>
      <c r="G21" s="19" t="str">
        <f>IF(AND(G22="TAK",G23="TAK"),"TAK","NIE")</f>
        <v>TAK</v>
      </c>
      <c r="H21" s="14"/>
    </row>
    <row r="22" spans="2:11" ht="147.75" customHeight="1" x14ac:dyDescent="0.25">
      <c r="B22" s="17" t="s">
        <v>68</v>
      </c>
      <c r="C22" s="307" t="s">
        <v>69</v>
      </c>
      <c r="D22" s="307"/>
      <c r="E22" s="307"/>
      <c r="F22" s="307"/>
      <c r="G22" s="9" t="s">
        <v>13</v>
      </c>
      <c r="H22" s="32"/>
    </row>
    <row r="23" spans="2:11" ht="77.25" customHeight="1" thickBot="1" x14ac:dyDescent="0.3">
      <c r="B23" s="12" t="s">
        <v>70</v>
      </c>
      <c r="C23" s="264" t="s">
        <v>71</v>
      </c>
      <c r="D23" s="264"/>
      <c r="E23" s="264"/>
      <c r="F23" s="264"/>
      <c r="G23" s="13" t="s">
        <v>13</v>
      </c>
      <c r="H23" s="15"/>
    </row>
    <row r="24" spans="2:11" ht="35.450000000000003" customHeight="1" x14ac:dyDescent="0.25">
      <c r="B24" s="305">
        <v>9</v>
      </c>
      <c r="C24" s="311" t="s">
        <v>72</v>
      </c>
      <c r="D24" s="312"/>
      <c r="E24" s="312"/>
      <c r="F24" s="312"/>
      <c r="G24" s="313" t="s">
        <v>13</v>
      </c>
      <c r="H24" s="309"/>
    </row>
    <row r="25" spans="2:11" ht="183" customHeight="1" thickBot="1" x14ac:dyDescent="0.3">
      <c r="B25" s="306"/>
      <c r="C25" s="288" t="s">
        <v>282</v>
      </c>
      <c r="D25" s="284"/>
      <c r="E25" s="284"/>
      <c r="F25" s="284"/>
      <c r="G25" s="314"/>
      <c r="H25" s="295"/>
    </row>
    <row r="26" spans="2:11" ht="34.9" customHeight="1" x14ac:dyDescent="0.25">
      <c r="B26" s="11">
        <v>10</v>
      </c>
      <c r="C26" s="296" t="s">
        <v>73</v>
      </c>
      <c r="D26" s="297"/>
      <c r="E26" s="297"/>
      <c r="F26" s="298"/>
      <c r="G26" s="19" t="str">
        <f>IF(AND(G27="TAK",G28="TAK"),"TAK","NIE")</f>
        <v>TAK</v>
      </c>
      <c r="H26" s="14"/>
    </row>
    <row r="27" spans="2:11" ht="128.44999999999999" customHeight="1" x14ac:dyDescent="0.25">
      <c r="B27" s="17" t="s">
        <v>74</v>
      </c>
      <c r="C27" s="258" t="s">
        <v>75</v>
      </c>
      <c r="D27" s="259"/>
      <c r="E27" s="259"/>
      <c r="F27" s="260"/>
      <c r="G27" s="9" t="s">
        <v>13</v>
      </c>
      <c r="H27" s="33"/>
      <c r="I27" s="5"/>
      <c r="J27" s="5"/>
      <c r="K27" s="5"/>
    </row>
    <row r="28" spans="2:11" ht="175.9" customHeight="1" thickBot="1" x14ac:dyDescent="0.3">
      <c r="B28" s="12" t="s">
        <v>76</v>
      </c>
      <c r="C28" s="283" t="s">
        <v>77</v>
      </c>
      <c r="D28" s="284"/>
      <c r="E28" s="284"/>
      <c r="F28" s="285"/>
      <c r="G28" s="13" t="s">
        <v>13</v>
      </c>
      <c r="H28" s="34"/>
    </row>
    <row r="29" spans="2:11" ht="23.45" customHeight="1" x14ac:dyDescent="0.25">
      <c r="B29" s="308">
        <v>11</v>
      </c>
      <c r="C29" s="296" t="s">
        <v>78</v>
      </c>
      <c r="D29" s="297"/>
      <c r="E29" s="297"/>
      <c r="F29" s="298"/>
      <c r="G29" s="292" t="s">
        <v>13</v>
      </c>
      <c r="H29" s="294"/>
    </row>
    <row r="30" spans="2:11" ht="98.25" customHeight="1" x14ac:dyDescent="0.25">
      <c r="B30" s="305"/>
      <c r="C30" s="289" t="s">
        <v>283</v>
      </c>
      <c r="D30" s="290"/>
      <c r="E30" s="290"/>
      <c r="F30" s="291"/>
      <c r="G30" s="310"/>
      <c r="H30" s="309"/>
    </row>
    <row r="31" spans="2:11" ht="175.9" customHeight="1" thickBot="1" x14ac:dyDescent="0.3">
      <c r="B31" s="306"/>
      <c r="C31" s="315" t="s">
        <v>291</v>
      </c>
      <c r="D31" s="316"/>
      <c r="E31" s="316"/>
      <c r="F31" s="317"/>
      <c r="G31" s="293"/>
      <c r="H31" s="295"/>
    </row>
    <row r="32" spans="2:11" ht="25.9" customHeight="1" x14ac:dyDescent="0.25">
      <c r="B32" s="286">
        <v>12</v>
      </c>
      <c r="C32" s="296" t="s">
        <v>79</v>
      </c>
      <c r="D32" s="297"/>
      <c r="E32" s="297"/>
      <c r="F32" s="298"/>
      <c r="G32" s="292" t="s">
        <v>65</v>
      </c>
      <c r="H32" s="294"/>
    </row>
    <row r="33" spans="2:8" ht="193.5" customHeight="1" thickBot="1" x14ac:dyDescent="0.3">
      <c r="B33" s="287"/>
      <c r="C33" s="288" t="s">
        <v>284</v>
      </c>
      <c r="D33" s="284"/>
      <c r="E33" s="284"/>
      <c r="F33" s="285"/>
      <c r="G33" s="293"/>
      <c r="H33" s="295"/>
    </row>
    <row r="34" spans="2:8" ht="36.6" customHeight="1" x14ac:dyDescent="0.25">
      <c r="B34" s="11">
        <v>13</v>
      </c>
      <c r="C34" s="296" t="s">
        <v>80</v>
      </c>
      <c r="D34" s="297"/>
      <c r="E34" s="297"/>
      <c r="F34" s="297"/>
      <c r="G34" s="19" t="str">
        <f>IF(AND(G35="TAK",G36="TAK"),"TAK","NIE")</f>
        <v>TAK</v>
      </c>
      <c r="H34" s="31"/>
    </row>
    <row r="35" spans="2:8" ht="48.75" customHeight="1" x14ac:dyDescent="0.25">
      <c r="B35" s="17" t="s">
        <v>81</v>
      </c>
      <c r="C35" s="258" t="s">
        <v>82</v>
      </c>
      <c r="D35" s="259"/>
      <c r="E35" s="259"/>
      <c r="F35" s="260"/>
      <c r="G35" s="9" t="s">
        <v>13</v>
      </c>
      <c r="H35" s="32"/>
    </row>
    <row r="36" spans="2:8" ht="83.25" customHeight="1" thickBot="1" x14ac:dyDescent="0.3">
      <c r="B36" s="12" t="s">
        <v>83</v>
      </c>
      <c r="C36" s="283" t="s">
        <v>84</v>
      </c>
      <c r="D36" s="284"/>
      <c r="E36" s="284"/>
      <c r="F36" s="285"/>
      <c r="G36" s="13" t="s">
        <v>13</v>
      </c>
      <c r="H36" s="15"/>
    </row>
    <row r="37" spans="2:8" ht="33" customHeight="1" x14ac:dyDescent="0.25">
      <c r="B37" s="286">
        <v>14</v>
      </c>
      <c r="C37" s="296" t="s">
        <v>85</v>
      </c>
      <c r="D37" s="297"/>
      <c r="E37" s="297"/>
      <c r="F37" s="298"/>
      <c r="G37" s="292" t="s">
        <v>13</v>
      </c>
      <c r="H37" s="294"/>
    </row>
    <row r="38" spans="2:8" ht="42" customHeight="1" thickBot="1" x14ac:dyDescent="0.3">
      <c r="B38" s="287"/>
      <c r="C38" s="288" t="s">
        <v>285</v>
      </c>
      <c r="D38" s="284"/>
      <c r="E38" s="284"/>
      <c r="F38" s="285"/>
      <c r="G38" s="293"/>
      <c r="H38" s="295"/>
    </row>
    <row r="39" spans="2:8" ht="35.450000000000003" customHeight="1" x14ac:dyDescent="0.25">
      <c r="B39" s="286">
        <v>15</v>
      </c>
      <c r="C39" s="296" t="s">
        <v>86</v>
      </c>
      <c r="D39" s="297"/>
      <c r="E39" s="297"/>
      <c r="F39" s="298"/>
      <c r="G39" s="292" t="s">
        <v>13</v>
      </c>
      <c r="H39" s="294"/>
    </row>
    <row r="40" spans="2:8" ht="89.25" customHeight="1" thickBot="1" x14ac:dyDescent="0.3">
      <c r="B40" s="287"/>
      <c r="C40" s="288" t="s">
        <v>286</v>
      </c>
      <c r="D40" s="284"/>
      <c r="E40" s="284"/>
      <c r="F40" s="285"/>
      <c r="G40" s="293"/>
      <c r="H40" s="295"/>
    </row>
    <row r="41" spans="2:8" ht="34.9" customHeight="1" x14ac:dyDescent="0.25">
      <c r="B41" s="286">
        <v>16</v>
      </c>
      <c r="C41" s="299" t="s">
        <v>87</v>
      </c>
      <c r="D41" s="300"/>
      <c r="E41" s="300"/>
      <c r="F41" s="301"/>
      <c r="G41" s="292" t="s">
        <v>13</v>
      </c>
      <c r="H41" s="294"/>
    </row>
    <row r="42" spans="2:8" ht="35.25" customHeight="1" thickBot="1" x14ac:dyDescent="0.3">
      <c r="B42" s="287"/>
      <c r="C42" s="288" t="s">
        <v>287</v>
      </c>
      <c r="D42" s="284"/>
      <c r="E42" s="284"/>
      <c r="F42" s="285"/>
      <c r="G42" s="293"/>
      <c r="H42" s="295"/>
    </row>
    <row r="43" spans="2:8" ht="31.15" customHeight="1" x14ac:dyDescent="0.25">
      <c r="B43" s="286">
        <v>17</v>
      </c>
      <c r="C43" s="296" t="s">
        <v>88</v>
      </c>
      <c r="D43" s="297"/>
      <c r="E43" s="297"/>
      <c r="F43" s="298"/>
      <c r="G43" s="292" t="s">
        <v>65</v>
      </c>
      <c r="H43" s="294"/>
    </row>
    <row r="44" spans="2:8" ht="77.25" customHeight="1" thickBot="1" x14ac:dyDescent="0.3">
      <c r="B44" s="287"/>
      <c r="C44" s="288" t="s">
        <v>288</v>
      </c>
      <c r="D44" s="284"/>
      <c r="E44" s="284"/>
      <c r="F44" s="285"/>
      <c r="G44" s="293"/>
      <c r="H44" s="295"/>
    </row>
    <row r="45" spans="2:8" ht="40.15" customHeight="1" x14ac:dyDescent="0.25">
      <c r="B45" s="11">
        <v>18</v>
      </c>
      <c r="C45" s="296" t="s">
        <v>89</v>
      </c>
      <c r="D45" s="297"/>
      <c r="E45" s="297"/>
      <c r="F45" s="298"/>
      <c r="G45" s="16" t="str">
        <f>IF(AND(G46="TAK",G47="TAK",G48="TAK", G49="TAK", G50="TAK", G51="TAK"),"TAK","NIE")</f>
        <v>TAK</v>
      </c>
      <c r="H45" s="14"/>
    </row>
    <row r="46" spans="2:8" ht="25.15" customHeight="1" x14ac:dyDescent="0.25">
      <c r="B46" s="17" t="s">
        <v>90</v>
      </c>
      <c r="C46" s="258" t="s">
        <v>91</v>
      </c>
      <c r="D46" s="259"/>
      <c r="E46" s="259"/>
      <c r="F46" s="260"/>
      <c r="G46" s="9" t="s">
        <v>13</v>
      </c>
      <c r="H46" s="32"/>
    </row>
    <row r="47" spans="2:8" ht="46.5" customHeight="1" x14ac:dyDescent="0.25">
      <c r="B47" s="17" t="s">
        <v>92</v>
      </c>
      <c r="C47" s="258" t="s">
        <v>93</v>
      </c>
      <c r="D47" s="259"/>
      <c r="E47" s="259"/>
      <c r="F47" s="260"/>
      <c r="G47" s="9" t="s">
        <v>13</v>
      </c>
      <c r="H47" s="32"/>
    </row>
    <row r="48" spans="2:8" ht="25.15" customHeight="1" x14ac:dyDescent="0.25">
      <c r="B48" s="17" t="s">
        <v>94</v>
      </c>
      <c r="C48" s="258" t="s">
        <v>95</v>
      </c>
      <c r="D48" s="259"/>
      <c r="E48" s="259"/>
      <c r="F48" s="260"/>
      <c r="G48" s="9" t="s">
        <v>13</v>
      </c>
      <c r="H48" s="32"/>
    </row>
    <row r="49" spans="2:8" ht="38.25" customHeight="1" x14ac:dyDescent="0.25">
      <c r="B49" s="17" t="s">
        <v>96</v>
      </c>
      <c r="C49" s="258" t="s">
        <v>97</v>
      </c>
      <c r="D49" s="259"/>
      <c r="E49" s="259"/>
      <c r="F49" s="260"/>
      <c r="G49" s="9" t="s">
        <v>13</v>
      </c>
      <c r="H49" s="32"/>
    </row>
    <row r="50" spans="2:8" ht="25.15" customHeight="1" x14ac:dyDescent="0.25">
      <c r="B50" s="17" t="s">
        <v>98</v>
      </c>
      <c r="C50" s="258" t="s">
        <v>99</v>
      </c>
      <c r="D50" s="259"/>
      <c r="E50" s="259"/>
      <c r="F50" s="260"/>
      <c r="G50" s="9" t="s">
        <v>13</v>
      </c>
      <c r="H50" s="32"/>
    </row>
    <row r="51" spans="2:8" ht="36.75" customHeight="1" thickBot="1" x14ac:dyDescent="0.3">
      <c r="B51" s="12" t="s">
        <v>100</v>
      </c>
      <c r="C51" s="283" t="s">
        <v>101</v>
      </c>
      <c r="D51" s="284"/>
      <c r="E51" s="284"/>
      <c r="F51" s="285"/>
      <c r="G51" s="13" t="s">
        <v>13</v>
      </c>
      <c r="H51" s="15"/>
    </row>
    <row r="52" spans="2:8" ht="34.15" customHeight="1" x14ac:dyDescent="0.25">
      <c r="B52" s="11">
        <v>19</v>
      </c>
      <c r="C52" s="296" t="s">
        <v>102</v>
      </c>
      <c r="D52" s="297"/>
      <c r="E52" s="297"/>
      <c r="F52" s="298"/>
      <c r="G52" s="19" t="str">
        <f>IF(AND(G53="TAK",G54="TAK"),"TAK","NIE")</f>
        <v>TAK</v>
      </c>
      <c r="H52" s="14"/>
    </row>
    <row r="53" spans="2:8" ht="40.15" customHeight="1" x14ac:dyDescent="0.25">
      <c r="B53" s="17" t="s">
        <v>103</v>
      </c>
      <c r="C53" s="258" t="s">
        <v>104</v>
      </c>
      <c r="D53" s="259"/>
      <c r="E53" s="259"/>
      <c r="F53" s="260"/>
      <c r="G53" s="9" t="s">
        <v>13</v>
      </c>
      <c r="H53" s="32"/>
    </row>
    <row r="54" spans="2:8" ht="40.15" customHeight="1" thickBot="1" x14ac:dyDescent="0.3">
      <c r="B54" s="12" t="s">
        <v>105</v>
      </c>
      <c r="C54" s="283" t="s">
        <v>106</v>
      </c>
      <c r="D54" s="284"/>
      <c r="E54" s="284"/>
      <c r="F54" s="285"/>
      <c r="G54" s="13" t="s">
        <v>13</v>
      </c>
      <c r="H54" s="15"/>
    </row>
    <row r="55" spans="2:8" ht="33.6" customHeight="1" x14ac:dyDescent="0.25">
      <c r="B55" s="11">
        <v>20</v>
      </c>
      <c r="C55" s="296" t="s">
        <v>107</v>
      </c>
      <c r="D55" s="297"/>
      <c r="E55" s="297"/>
      <c r="F55" s="298"/>
      <c r="G55" s="292" t="s">
        <v>13</v>
      </c>
      <c r="H55" s="294"/>
    </row>
    <row r="56" spans="2:8" ht="40.5" customHeight="1" thickBot="1" x14ac:dyDescent="0.3">
      <c r="B56" s="12" t="s">
        <v>108</v>
      </c>
      <c r="C56" s="283" t="s">
        <v>109</v>
      </c>
      <c r="D56" s="284"/>
      <c r="E56" s="284"/>
      <c r="F56" s="285"/>
      <c r="G56" s="293"/>
      <c r="H56" s="295"/>
    </row>
    <row r="57" spans="2:8" ht="25.9" customHeight="1" x14ac:dyDescent="0.25">
      <c r="B57" s="11">
        <v>21</v>
      </c>
      <c r="C57" s="296" t="s">
        <v>110</v>
      </c>
      <c r="D57" s="297"/>
      <c r="E57" s="297"/>
      <c r="F57" s="298"/>
      <c r="G57" s="292" t="s">
        <v>13</v>
      </c>
      <c r="H57" s="294"/>
    </row>
    <row r="58" spans="2:8" ht="25.5" customHeight="1" thickBot="1" x14ac:dyDescent="0.3">
      <c r="B58" s="12" t="s">
        <v>111</v>
      </c>
      <c r="C58" s="283" t="s">
        <v>112</v>
      </c>
      <c r="D58" s="284"/>
      <c r="E58" s="284"/>
      <c r="F58" s="285"/>
      <c r="G58" s="293"/>
      <c r="H58" s="295"/>
    </row>
    <row r="59" spans="2:8" ht="31.15" customHeight="1" x14ac:dyDescent="0.25">
      <c r="B59" s="167" t="s">
        <v>21</v>
      </c>
      <c r="C59" s="168"/>
      <c r="D59" s="168"/>
      <c r="E59" s="168"/>
      <c r="F59" s="168"/>
      <c r="G59" s="168"/>
      <c r="H59" s="169"/>
    </row>
    <row r="60" spans="2:8" ht="27" customHeight="1" x14ac:dyDescent="0.25">
      <c r="B60" s="22">
        <v>1</v>
      </c>
      <c r="C60" s="170" t="s">
        <v>113</v>
      </c>
      <c r="D60" s="171"/>
      <c r="E60" s="171"/>
      <c r="F60" s="172"/>
      <c r="G60" s="9" t="s">
        <v>13</v>
      </c>
      <c r="H60" s="32"/>
    </row>
    <row r="61" spans="2:8" ht="27" customHeight="1" thickBot="1" x14ac:dyDescent="0.3">
      <c r="B61" s="23">
        <v>2</v>
      </c>
      <c r="C61" s="318" t="s">
        <v>289</v>
      </c>
      <c r="D61" s="319"/>
      <c r="E61" s="319"/>
      <c r="F61" s="320"/>
      <c r="G61" s="9" t="s">
        <v>13</v>
      </c>
      <c r="H61" s="35"/>
    </row>
    <row r="62" spans="2:8" ht="32.450000000000003" customHeight="1" thickBot="1" x14ac:dyDescent="0.3">
      <c r="B62" s="176" t="s">
        <v>114</v>
      </c>
      <c r="C62" s="177"/>
      <c r="D62" s="177"/>
      <c r="E62" s="177"/>
      <c r="F62" s="178"/>
      <c r="G62" s="179" t="s">
        <v>13</v>
      </c>
      <c r="H62" s="180"/>
    </row>
  </sheetData>
  <mergeCells count="96">
    <mergeCell ref="B29:B31"/>
    <mergeCell ref="C31:F31"/>
    <mergeCell ref="G29:G31"/>
    <mergeCell ref="H29:H31"/>
    <mergeCell ref="G62:H62"/>
    <mergeCell ref="G57:G58"/>
    <mergeCell ref="H57:H58"/>
    <mergeCell ref="G55:G56"/>
    <mergeCell ref="H55:H56"/>
    <mergeCell ref="C32:F32"/>
    <mergeCell ref="C29:F29"/>
    <mergeCell ref="B62:F62"/>
    <mergeCell ref="C60:F60"/>
    <mergeCell ref="C61:F61"/>
    <mergeCell ref="C52:F52"/>
    <mergeCell ref="C55:F55"/>
    <mergeCell ref="H24:H25"/>
    <mergeCell ref="H16:H17"/>
    <mergeCell ref="H18:H19"/>
    <mergeCell ref="G18:G20"/>
    <mergeCell ref="C28:F28"/>
    <mergeCell ref="G16:G17"/>
    <mergeCell ref="C16:F16"/>
    <mergeCell ref="C18:F18"/>
    <mergeCell ref="C24:F24"/>
    <mergeCell ref="G24:G25"/>
    <mergeCell ref="C21:F21"/>
    <mergeCell ref="C26:F26"/>
    <mergeCell ref="B24:B25"/>
    <mergeCell ref="C25:F25"/>
    <mergeCell ref="C22:F22"/>
    <mergeCell ref="B16:B17"/>
    <mergeCell ref="C17:F17"/>
    <mergeCell ref="C23:F23"/>
    <mergeCell ref="B18:B20"/>
    <mergeCell ref="C14:F14"/>
    <mergeCell ref="C15:F15"/>
    <mergeCell ref="C19:F19"/>
    <mergeCell ref="C20:F20"/>
    <mergeCell ref="C8:F8"/>
    <mergeCell ref="C9:F9"/>
    <mergeCell ref="C10:F10"/>
    <mergeCell ref="C11:F11"/>
    <mergeCell ref="C12:F12"/>
    <mergeCell ref="C13:F13"/>
    <mergeCell ref="C57:F57"/>
    <mergeCell ref="B43:B44"/>
    <mergeCell ref="C44:F44"/>
    <mergeCell ref="C46:F46"/>
    <mergeCell ref="C45:F45"/>
    <mergeCell ref="C47:F47"/>
    <mergeCell ref="C48:F48"/>
    <mergeCell ref="C49:F49"/>
    <mergeCell ref="C50:F50"/>
    <mergeCell ref="C51:F51"/>
    <mergeCell ref="C53:F53"/>
    <mergeCell ref="C54:F54"/>
    <mergeCell ref="C43:F43"/>
    <mergeCell ref="C56:F56"/>
    <mergeCell ref="G39:G40"/>
    <mergeCell ref="H39:H40"/>
    <mergeCell ref="C41:F41"/>
    <mergeCell ref="G41:G42"/>
    <mergeCell ref="H41:H42"/>
    <mergeCell ref="G43:G44"/>
    <mergeCell ref="H43:H44"/>
    <mergeCell ref="B32:B33"/>
    <mergeCell ref="C33:F33"/>
    <mergeCell ref="G32:G33"/>
    <mergeCell ref="H32:H33"/>
    <mergeCell ref="C37:F37"/>
    <mergeCell ref="G37:G38"/>
    <mergeCell ref="H37:H38"/>
    <mergeCell ref="B39:B40"/>
    <mergeCell ref="C40:F40"/>
    <mergeCell ref="C34:F34"/>
    <mergeCell ref="C35:F35"/>
    <mergeCell ref="B41:B42"/>
    <mergeCell ref="C42:F42"/>
    <mergeCell ref="C39:F39"/>
    <mergeCell ref="B2:H2"/>
    <mergeCell ref="B59:H59"/>
    <mergeCell ref="B5:C5"/>
    <mergeCell ref="D5:H5"/>
    <mergeCell ref="B3:C3"/>
    <mergeCell ref="B4:C4"/>
    <mergeCell ref="D3:H3"/>
    <mergeCell ref="D4:H4"/>
    <mergeCell ref="C27:F27"/>
    <mergeCell ref="B6:H6"/>
    <mergeCell ref="C7:F7"/>
    <mergeCell ref="C36:F36"/>
    <mergeCell ref="B37:B38"/>
    <mergeCell ref="C38:F38"/>
    <mergeCell ref="C30:F30"/>
    <mergeCell ref="C58:F58"/>
  </mergeCells>
  <phoneticPr fontId="17" type="noConversion"/>
  <conditionalFormatting sqref="G8">
    <cfRule type="cellIs" dxfId="53" priority="16" operator="equal">
      <formula>"NIE DOTYCZY"</formula>
    </cfRule>
    <cfRule type="containsText" dxfId="52" priority="17" operator="containsText" text="TAK">
      <formula>NOT(ISERROR(SEARCH("TAK",G8)))</formula>
    </cfRule>
    <cfRule type="cellIs" dxfId="51" priority="18" operator="equal">
      <formula>"NIE"</formula>
    </cfRule>
  </conditionalFormatting>
  <conditionalFormatting sqref="G16">
    <cfRule type="cellIs" dxfId="50" priority="165" operator="equal">
      <formula>"NIE"</formula>
    </cfRule>
    <cfRule type="containsText" dxfId="49" priority="164" operator="containsText" text="TAK">
      <formula>NOT(ISERROR(SEARCH("TAK",G16)))</formula>
    </cfRule>
    <cfRule type="cellIs" dxfId="48" priority="163" operator="equal">
      <formula>"NIE DOTYCZY"</formula>
    </cfRule>
  </conditionalFormatting>
  <conditionalFormatting sqref="G18">
    <cfRule type="cellIs" dxfId="47" priority="162" operator="equal">
      <formula>"NIE"</formula>
    </cfRule>
    <cfRule type="containsText" dxfId="46" priority="161" operator="containsText" text="TAK">
      <formula>NOT(ISERROR(SEARCH("TAK",G18)))</formula>
    </cfRule>
    <cfRule type="cellIs" dxfId="45" priority="160" operator="equal">
      <formula>"NIE DOTYCZY"</formula>
    </cfRule>
  </conditionalFormatting>
  <conditionalFormatting sqref="G21">
    <cfRule type="cellIs" dxfId="44" priority="13" operator="equal">
      <formula>"NIE DOTYCZY"</formula>
    </cfRule>
    <cfRule type="containsText" dxfId="43" priority="14" operator="containsText" text="TAK">
      <formula>NOT(ISERROR(SEARCH("TAK",G21)))</formula>
    </cfRule>
    <cfRule type="cellIs" dxfId="42" priority="15" operator="equal">
      <formula>"NIE"</formula>
    </cfRule>
  </conditionalFormatting>
  <conditionalFormatting sqref="G24">
    <cfRule type="cellIs" dxfId="41" priority="156" operator="equal">
      <formula>"NIE"</formula>
    </cfRule>
    <cfRule type="containsText" dxfId="40" priority="155" operator="containsText" text="TAK">
      <formula>NOT(ISERROR(SEARCH("TAK",G24)))</formula>
    </cfRule>
    <cfRule type="cellIs" dxfId="39" priority="154" operator="equal">
      <formula>"NIE DOTYCZY"</formula>
    </cfRule>
  </conditionalFormatting>
  <conditionalFormatting sqref="G26">
    <cfRule type="cellIs" dxfId="38" priority="10" operator="equal">
      <formula>"NIE DOTYCZY"</formula>
    </cfRule>
    <cfRule type="containsText" dxfId="37" priority="11" operator="containsText" text="TAK">
      <formula>NOT(ISERROR(SEARCH("TAK",G26)))</formula>
    </cfRule>
    <cfRule type="cellIs" dxfId="36" priority="12" operator="equal">
      <formula>"NIE"</formula>
    </cfRule>
  </conditionalFormatting>
  <conditionalFormatting sqref="G29">
    <cfRule type="cellIs" dxfId="35" priority="150" operator="equal">
      <formula>"NIE"</formula>
    </cfRule>
    <cfRule type="containsText" dxfId="34" priority="149" operator="containsText" text="TAK">
      <formula>NOT(ISERROR(SEARCH("TAK",G29)))</formula>
    </cfRule>
    <cfRule type="cellIs" dxfId="33" priority="148" operator="equal">
      <formula>"NIE DOTYCZY"</formula>
    </cfRule>
  </conditionalFormatting>
  <conditionalFormatting sqref="G32">
    <cfRule type="cellIs" dxfId="32" priority="147" operator="equal">
      <formula>"NIE"</formula>
    </cfRule>
    <cfRule type="containsText" dxfId="31" priority="146" operator="containsText" text="TAK">
      <formula>NOT(ISERROR(SEARCH("TAK",G32)))</formula>
    </cfRule>
    <cfRule type="cellIs" dxfId="30" priority="145" operator="equal">
      <formula>"NIE DOTYCZY"</formula>
    </cfRule>
  </conditionalFormatting>
  <conditionalFormatting sqref="G34">
    <cfRule type="cellIs" dxfId="29" priority="7" operator="equal">
      <formula>"NIE DOTYCZY"</formula>
    </cfRule>
    <cfRule type="containsText" dxfId="28" priority="8" operator="containsText" text="TAK">
      <formula>NOT(ISERROR(SEARCH("TAK",G34)))</formula>
    </cfRule>
    <cfRule type="cellIs" dxfId="27" priority="9" operator="equal">
      <formula>"NIE"</formula>
    </cfRule>
  </conditionalFormatting>
  <conditionalFormatting sqref="G37">
    <cfRule type="cellIs" dxfId="26" priority="139" operator="equal">
      <formula>"NIE DOTYCZY"</formula>
    </cfRule>
    <cfRule type="containsText" dxfId="25" priority="140" operator="containsText" text="TAK">
      <formula>NOT(ISERROR(SEARCH("TAK",G37)))</formula>
    </cfRule>
    <cfRule type="cellIs" dxfId="24" priority="141" operator="equal">
      <formula>"NIE"</formula>
    </cfRule>
  </conditionalFormatting>
  <conditionalFormatting sqref="G39">
    <cfRule type="containsText" dxfId="23" priority="137" operator="containsText" text="TAK">
      <formula>NOT(ISERROR(SEARCH("TAK",G39)))</formula>
    </cfRule>
    <cfRule type="cellIs" dxfId="22" priority="138" operator="equal">
      <formula>"NIE"</formula>
    </cfRule>
    <cfRule type="cellIs" dxfId="21" priority="136" operator="equal">
      <formula>"NIE DOTYCZY"</formula>
    </cfRule>
  </conditionalFormatting>
  <conditionalFormatting sqref="G41">
    <cfRule type="cellIs" dxfId="20" priority="133" operator="equal">
      <formula>"NIE DOTYCZY"</formula>
    </cfRule>
    <cfRule type="containsText" dxfId="19" priority="134" operator="containsText" text="TAK">
      <formula>NOT(ISERROR(SEARCH("TAK",G41)))</formula>
    </cfRule>
    <cfRule type="cellIs" dxfId="18" priority="135" operator="equal">
      <formula>"NIE"</formula>
    </cfRule>
  </conditionalFormatting>
  <conditionalFormatting sqref="G43">
    <cfRule type="containsText" dxfId="17" priority="131" operator="containsText" text="TAK">
      <formula>NOT(ISERROR(SEARCH("TAK",G43)))</formula>
    </cfRule>
    <cfRule type="cellIs" dxfId="16" priority="132" operator="equal">
      <formula>"NIE"</formula>
    </cfRule>
    <cfRule type="cellIs" dxfId="15" priority="130" operator="equal">
      <formula>"NIE DOTYCZY"</formula>
    </cfRule>
  </conditionalFormatting>
  <conditionalFormatting sqref="G45">
    <cfRule type="containsText" dxfId="14" priority="2" operator="containsText" text="TAK">
      <formula>NOT(ISERROR(SEARCH("TAK",G45)))</formula>
    </cfRule>
    <cfRule type="cellIs" dxfId="13" priority="1" operator="equal">
      <formula>"NIE DOTYCZY"</formula>
    </cfRule>
    <cfRule type="cellIs" dxfId="12" priority="3" operator="equal">
      <formula>"NIE"</formula>
    </cfRule>
  </conditionalFormatting>
  <conditionalFormatting sqref="G52">
    <cfRule type="cellIs" dxfId="11" priority="6" operator="equal">
      <formula>"NIE"</formula>
    </cfRule>
    <cfRule type="containsText" dxfId="10" priority="5" operator="containsText" text="TAK">
      <formula>NOT(ISERROR(SEARCH("TAK",G52)))</formula>
    </cfRule>
    <cfRule type="cellIs" dxfId="9" priority="4" operator="equal">
      <formula>"NIE DOTYCZY"</formula>
    </cfRule>
  </conditionalFormatting>
  <conditionalFormatting sqref="G55">
    <cfRule type="cellIs" dxfId="8" priority="28" operator="equal">
      <formula>"NIE DOTYCZY"</formula>
    </cfRule>
    <cfRule type="cellIs" dxfId="7" priority="30" operator="equal">
      <formula>"NIE"</formula>
    </cfRule>
    <cfRule type="containsText" dxfId="6" priority="29" operator="containsText" text="TAK">
      <formula>NOT(ISERROR(SEARCH("TAK",G55)))</formula>
    </cfRule>
  </conditionalFormatting>
  <conditionalFormatting sqref="G57">
    <cfRule type="cellIs" dxfId="5" priority="27" operator="equal">
      <formula>"NIE"</formula>
    </cfRule>
    <cfRule type="containsText" dxfId="4" priority="26" operator="containsText" text="TAK">
      <formula>NOT(ISERROR(SEARCH("TAK",G57)))</formula>
    </cfRule>
    <cfRule type="cellIs" dxfId="3" priority="25" operator="equal">
      <formula>"NIE DOTYCZY"</formula>
    </cfRule>
  </conditionalFormatting>
  <conditionalFormatting sqref="G60:G62">
    <cfRule type="cellIs" dxfId="2" priority="96" operator="equal">
      <formula>"NIE"</formula>
    </cfRule>
    <cfRule type="containsText" dxfId="1" priority="95" operator="containsText" text="TAK">
      <formula>NOT(ISERROR(SEARCH("TAK",G60)))</formula>
    </cfRule>
    <cfRule type="cellIs" dxfId="0" priority="94" operator="equal">
      <formula>"NIE DOTYCZY"</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robocze!$B$3:$B$5</xm:f>
          </x14:formula1>
          <xm:sqref>G39 G41 G34:G37 G18 G8:G16 G21:G24 G43 G57 G45:G55 G29 G26:G28 G32</xm:sqref>
        </x14:dataValidation>
        <x14:dataValidation type="list" allowBlank="1" showInputMessage="1" showErrorMessage="1" xr:uid="{00000000-0002-0000-0600-000001000000}">
          <x14:formula1>
            <xm:f>robocze!$B$7:$B$9</xm:f>
          </x14:formula1>
          <xm:sqref>G62</xm:sqref>
        </x14:dataValidation>
        <x14:dataValidation type="list" allowBlank="1" showInputMessage="1" showErrorMessage="1" xr:uid="{00000000-0002-0000-0600-000002000000}">
          <x14:formula1>
            <xm:f>robocze!$B$3:$B$4</xm:f>
          </x14:formula1>
          <xm:sqref>G60:G61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B13"/>
  <sheetViews>
    <sheetView workbookViewId="0">
      <selection activeCell="B13" sqref="B13"/>
    </sheetView>
  </sheetViews>
  <sheetFormatPr defaultRowHeight="15" x14ac:dyDescent="0.25"/>
  <sheetData>
    <row r="3" spans="2:2" x14ac:dyDescent="0.25">
      <c r="B3" t="s">
        <v>13</v>
      </c>
    </row>
    <row r="4" spans="2:2" x14ac:dyDescent="0.25">
      <c r="B4" t="s">
        <v>151</v>
      </c>
    </row>
    <row r="5" spans="2:2" x14ac:dyDescent="0.25">
      <c r="B5" t="s">
        <v>65</v>
      </c>
    </row>
    <row r="7" spans="2:2" x14ac:dyDescent="0.25">
      <c r="B7" t="s">
        <v>13</v>
      </c>
    </row>
    <row r="8" spans="2:2" x14ac:dyDescent="0.25">
      <c r="B8" t="s">
        <v>151</v>
      </c>
    </row>
    <row r="9" spans="2:2" x14ac:dyDescent="0.25">
      <c r="B9" t="s">
        <v>118</v>
      </c>
    </row>
    <row r="11" spans="2:2" x14ac:dyDescent="0.25">
      <c r="B11" s="4" t="s">
        <v>152</v>
      </c>
    </row>
    <row r="12" spans="2:2" x14ac:dyDescent="0.25">
      <c r="B12" s="4" t="s">
        <v>153</v>
      </c>
    </row>
    <row r="13" spans="2:2" x14ac:dyDescent="0.25">
      <c r="B13" s="4" t="s">
        <v>279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4</vt:i4>
      </vt:variant>
    </vt:vector>
  </HeadingPairs>
  <TitlesOfParts>
    <vt:vector size="12" baseType="lpstr">
      <vt:lpstr>I etap oceny strona tytułowa</vt:lpstr>
      <vt:lpstr>etap I oceny - hory - obliga</vt:lpstr>
      <vt:lpstr>etap I oceny - specyfic. oblig.</vt:lpstr>
      <vt:lpstr>II etap oceny strona tytułow</vt:lpstr>
      <vt:lpstr>etap II oceny - horyzont. rank.</vt:lpstr>
      <vt:lpstr>etap II oceny - specyfik. rank.</vt:lpstr>
      <vt:lpstr>Etap II oceny -horyzont. oblig.</vt:lpstr>
      <vt:lpstr>robocze</vt:lpstr>
      <vt:lpstr>'etap I oceny - hory - obliga'!Obszar_wydruku</vt:lpstr>
      <vt:lpstr>'etap I oceny - specyfic. oblig.'!Obszar_wydruku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Suprun Katarzyna</dc:creator>
  <cp:keywords/>
  <dc:description/>
  <cp:lastModifiedBy>Maliszewski Bartłomiej</cp:lastModifiedBy>
  <cp:revision/>
  <cp:lastPrinted>2023-08-17T09:35:10Z</cp:lastPrinted>
  <dcterms:created xsi:type="dcterms:W3CDTF">2023-05-30T11:32:12Z</dcterms:created>
  <dcterms:modified xsi:type="dcterms:W3CDTF">2024-10-14T05:09:50Z</dcterms:modified>
  <cp:category/>
  <cp:contentStatus/>
</cp:coreProperties>
</file>