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AppData\Roaming\Microsoft\Windows\Network Shortcuts\"/>
    </mc:Choice>
  </mc:AlternateContent>
  <bookViews>
    <workbookView xWindow="0" yWindow="0" windowWidth="28800" windowHeight="11700"/>
  </bookViews>
  <sheets>
    <sheet name="Dane - 31 marca 2024 r.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8" i="1"/>
  <c r="M59" i="1"/>
  <c r="M60" i="1"/>
  <c r="AF60" i="1" l="1"/>
  <c r="AG60" i="1"/>
  <c r="AH60" i="1"/>
  <c r="AI60" i="1"/>
  <c r="AE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28" i="1" l="1"/>
  <c r="B40" i="1"/>
  <c r="AB40" i="1" l="1"/>
  <c r="W40" i="1"/>
  <c r="AB28" i="1"/>
  <c r="W28" i="1"/>
  <c r="AJ40" i="1"/>
  <c r="AJ28" i="1"/>
  <c r="AN40" i="1"/>
  <c r="AN28" i="1"/>
  <c r="F40" i="1"/>
  <c r="F28" i="1"/>
  <c r="B45" i="1" l="1"/>
  <c r="W45" i="1" s="1"/>
  <c r="B49" i="1"/>
  <c r="AB58" i="1" l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<sst xmlns="http://schemas.openxmlformats.org/spreadsheetml/2006/main" count="111" uniqueCount="86">
  <si>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</si>
  <si>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</si>
  <si>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</si>
  <si>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</si>
  <si>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</si>
  <si>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</si>
  <si>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</si>
  <si>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</si>
  <si>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</si>
  <si>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</si>
  <si>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</si>
  <si>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</si>
  <si>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</si>
  <si>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</si>
  <si>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</si>
  <si>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</si>
  <si>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</si>
  <si>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</si>
  <si>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</si>
  <si>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</si>
  <si>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</si>
  <si>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</si>
  <si>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</si>
  <si>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</si>
  <si>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</si>
  <si>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</si>
  <si>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</si>
  <si>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</si>
  <si>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</si>
  <si>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</si>
  <si>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</si>
  <si>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</si>
  <si>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</si>
  <si>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</si>
  <si>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</si>
  <si>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</si>
  <si>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</si>
  <si>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</si>
  <si>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</si>
  <si>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</si>
  <si>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</si>
  <si>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</si>
  <si>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</si>
  <si>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</si>
  <si>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</si>
  <si>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</si>
  <si>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</si>
  <si>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</si>
  <si>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</si>
  <si>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</si>
  <si>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</si>
  <si>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</si>
  <si>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</si>
  <si>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</si>
  <si>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</si>
  <si>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</si>
  <si>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</si>
  <si>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</si>
  <si>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</si>
  <si>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</si>
  <si>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</si>
  <si>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</si>
  <si>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</si>
  <si>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</si>
  <si>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</si>
  <si>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</si>
  <si>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</si>
  <si>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</si>
  <si>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</si>
  <si>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</si>
  <si>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</si>
  <si>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</si>
  <si>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</si>
  <si>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</si>
  <si>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</si>
  <si>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</si>
  <si>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</si>
  <si>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</si>
  <si>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</si>
  <si>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</si>
  <si>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</si>
  <si>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</si>
  <si>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</si>
  <si>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</si>
  <si>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Limit finansowy zgodny z arkuszem kalkulacyjnym z dnia 05.04.2024</t>
  </si>
  <si>
    <t>dane na dzień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</si>
</sst>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AB40" activePane="bottomRight" state="frozen"/>
      <selection pane="topRight" activeCell="C1" sqref="C1"/>
      <selection pane="bottomLeft" activeCell="A7" sqref="A7"/>
      <selection pane="bottomRight" activeCell="AH66" sqref="AH66"/>
    </sheetView>
  </sheetViews>
  <sheetFormatPr defaultColWidth="9.28515625" defaultRowHeight="12.75" outlineLevelRow="1" x14ac:dyDescent="0.2"/>
  <cols>
    <col min="1" max="1" width="59.5703125" style="27" customWidth="1"/>
    <col min="2" max="2" width="39.28515625" style="27" customWidth="1"/>
    <col min="3" max="3" width="39.28515625" style="34" customWidth="1"/>
    <col min="4" max="4" width="30.28515625" style="35" bestFit="1" customWidth="1"/>
    <col min="5" max="5" width="30.28515625" style="12" bestFit="1" customWidth="1"/>
    <col min="6" max="6" width="23" style="27" customWidth="1"/>
    <col min="7" max="7" width="17.28515625" style="27" customWidth="1"/>
    <col min="8" max="9" width="30.28515625" style="27" bestFit="1" customWidth="1"/>
    <col min="10" max="10" width="11.5703125" style="10" bestFit="1" customWidth="1"/>
    <col min="11" max="12" width="30.28515625" style="10" bestFit="1" customWidth="1"/>
    <col min="13" max="13" width="23" style="10" customWidth="1"/>
    <col min="14" max="14" width="21.28515625" style="10" customWidth="1"/>
    <col min="15" max="15" width="26" style="27" customWidth="1"/>
    <col min="16" max="16" width="27.28515625" style="27" bestFit="1" customWidth="1"/>
    <col min="17" max="17" width="19" style="27" customWidth="1"/>
    <col min="18" max="18" width="24.7109375" style="27" customWidth="1"/>
    <col min="19" max="19" width="25" style="27" bestFit="1" customWidth="1"/>
    <col min="20" max="20" width="19.7109375" style="27" customWidth="1"/>
    <col min="21" max="22" width="30.28515625" style="27" bestFit="1" customWidth="1"/>
    <col min="23" max="23" width="23" style="27" customWidth="1"/>
    <col min="24" max="24" width="25" style="27" bestFit="1" customWidth="1"/>
    <col min="25" max="25" width="16.28515625" style="27" customWidth="1"/>
    <col min="26" max="27" width="30.28515625" style="27" bestFit="1" customWidth="1"/>
    <col min="28" max="28" width="21.7109375" style="27" customWidth="1"/>
    <col min="29" max="29" width="21.5703125" style="27" customWidth="1"/>
    <col min="30" max="30" width="25" style="27" customWidth="1"/>
    <col min="31" max="31" width="14.28515625" style="27" customWidth="1"/>
    <col min="32" max="32" width="30.5703125" style="28" customWidth="1"/>
    <col min="33" max="34" width="30.28515625" style="28" bestFit="1" customWidth="1"/>
    <col min="35" max="35" width="27.28515625" style="28" bestFit="1" customWidth="1"/>
    <col min="36" max="36" width="21.5703125" style="28" customWidth="1"/>
    <col min="37" max="37" width="13.42578125" style="28" customWidth="1"/>
    <col min="38" max="39" width="30.28515625" style="36" bestFit="1" customWidth="1"/>
    <col min="40" max="40" width="23.28515625" style="28" customWidth="1"/>
    <col min="41" max="16384" width="9.285156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0"/>
      <c r="H1" s="160"/>
      <c r="I1" s="160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84</v>
      </c>
      <c r="B3" s="64">
        <v>4.3093000000000004</v>
      </c>
      <c r="C3" s="162"/>
      <c r="D3" s="162"/>
      <c r="E3" s="8"/>
      <c r="F3" s="159"/>
      <c r="G3" s="17"/>
      <c r="H3" s="17"/>
      <c r="I3" s="18"/>
      <c r="J3" s="19"/>
      <c r="K3" s="20" t="s">
        <v>85</v>
      </c>
      <c r="L3" s="170"/>
      <c r="M3" s="170"/>
      <c r="N3" s="163"/>
      <c r="O3" s="163"/>
      <c r="P3" s="163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">
      <c r="A4" s="171" t="s">
        <v>76</v>
      </c>
      <c r="B4" s="172" t="s">
        <v>0</v>
      </c>
      <c r="C4" s="167" t="s">
        <v>63</v>
      </c>
      <c r="D4" s="167"/>
      <c r="E4" s="167"/>
      <c r="F4" s="173"/>
      <c r="G4" s="164" t="s">
        <v>64</v>
      </c>
      <c r="H4" s="164"/>
      <c r="I4" s="164"/>
      <c r="J4" s="164" t="s">
        <v>1</v>
      </c>
      <c r="K4" s="164"/>
      <c r="L4" s="164"/>
      <c r="M4" s="165"/>
      <c r="N4" s="166"/>
      <c r="O4" s="166"/>
      <c r="P4" s="166"/>
      <c r="Q4" s="164" t="s">
        <v>2</v>
      </c>
      <c r="R4" s="164"/>
      <c r="S4" s="164"/>
      <c r="T4" s="164" t="s">
        <v>77</v>
      </c>
      <c r="U4" s="164"/>
      <c r="V4" s="164"/>
      <c r="W4" s="165"/>
      <c r="X4" s="167" t="s">
        <v>3</v>
      </c>
      <c r="Y4" s="168"/>
      <c r="Z4" s="168"/>
      <c r="AA4" s="168"/>
      <c r="AB4" s="169"/>
      <c r="AC4" s="168"/>
      <c r="AD4" s="168"/>
      <c r="AE4" s="167" t="s">
        <v>82</v>
      </c>
      <c r="AF4" s="167"/>
      <c r="AG4" s="167"/>
      <c r="AH4" s="167"/>
      <c r="AI4" s="167"/>
      <c r="AJ4" s="169"/>
      <c r="AK4" s="167" t="s">
        <v>83</v>
      </c>
      <c r="AL4" s="167"/>
      <c r="AM4" s="167"/>
      <c r="AN4" s="169"/>
    </row>
    <row r="5" spans="1:40" s="21" customFormat="1" ht="60.75" thickBot="1" x14ac:dyDescent="0.3">
      <c r="A5" s="171"/>
      <c r="B5" s="172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">
      <c r="A6" s="94" t="s">
        <v>66</v>
      </c>
      <c r="B6" s="68">
        <v>989681863</v>
      </c>
      <c r="C6" s="140">
        <v>7151</v>
      </c>
      <c r="D6" s="76">
        <v>1841360749.5999999</v>
      </c>
      <c r="E6" s="76">
        <v>1318741340.27</v>
      </c>
      <c r="F6" s="128">
        <f>D6/B6</f>
        <v>1.860558244462847</v>
      </c>
      <c r="G6" s="129">
        <v>1064</v>
      </c>
      <c r="H6" s="130">
        <v>499734938.44</v>
      </c>
      <c r="I6" s="130">
        <v>370535949.55000001</v>
      </c>
      <c r="J6" s="139">
        <v>5970</v>
      </c>
      <c r="K6" s="130">
        <v>1243930893.98</v>
      </c>
      <c r="L6" s="130">
        <v>875568593.59000003</v>
      </c>
      <c r="M6" s="128">
        <f>K6/B6</f>
        <v>1.2568997578770422</v>
      </c>
      <c r="N6" s="129">
        <v>144</v>
      </c>
      <c r="O6" s="130">
        <v>220378369.49000001</v>
      </c>
      <c r="P6" s="130">
        <v>164378425.09</v>
      </c>
      <c r="Q6" s="129">
        <v>202</v>
      </c>
      <c r="R6" s="130">
        <v>7922756.9100000001</v>
      </c>
      <c r="S6" s="130">
        <v>5942192.6699999999</v>
      </c>
      <c r="T6" s="139">
        <v>5826</v>
      </c>
      <c r="U6" s="130">
        <v>1015629767.58</v>
      </c>
      <c r="V6" s="76">
        <v>705247975.83000004</v>
      </c>
      <c r="W6" s="114">
        <f>U6/B6</f>
        <v>1.026218429931963</v>
      </c>
      <c r="X6" s="140">
        <v>5758</v>
      </c>
      <c r="Y6" s="140">
        <v>6036</v>
      </c>
      <c r="Z6" s="76">
        <v>980410163.77999997</v>
      </c>
      <c r="AA6" s="76">
        <v>681528053.46000004</v>
      </c>
      <c r="AB6" s="114">
        <f t="shared" ref="AB6:AB24" si="0">Z6/B6</f>
        <v>0.99063163672425503</v>
      </c>
      <c r="AC6" s="75">
        <v>28</v>
      </c>
      <c r="AD6" s="76">
        <v>3937634.3</v>
      </c>
      <c r="AE6" s="140">
        <v>5860</v>
      </c>
      <c r="AF6" s="76">
        <v>973280309.23000014</v>
      </c>
      <c r="AG6" s="76">
        <v>673831980.16000009</v>
      </c>
      <c r="AH6" s="76">
        <v>486326513.98000008</v>
      </c>
      <c r="AI6" s="76">
        <v>364744884.09000003</v>
      </c>
      <c r="AJ6" s="114">
        <f t="shared" ref="AJ6:AJ24" si="1">AF6/B6</f>
        <v>0.98342744837186147</v>
      </c>
      <c r="AK6" s="140">
        <v>5773</v>
      </c>
      <c r="AL6" s="76">
        <v>883925599.92999995</v>
      </c>
      <c r="AM6" s="76">
        <v>606815948.76999998</v>
      </c>
      <c r="AN6" s="114">
        <f t="shared" ref="AN6:AN24" si="2">AL6/B6</f>
        <v>0.89314115270393712</v>
      </c>
    </row>
    <row r="7" spans="1:40" x14ac:dyDescent="0.2">
      <c r="A7" s="95" t="s">
        <v>13</v>
      </c>
      <c r="B7" s="103">
        <v>7853916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1.2674462115459346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1.0416167743581675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1.0333523073075903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1.034244590851239</v>
      </c>
      <c r="AC7" s="74">
        <v>0</v>
      </c>
      <c r="AD7" s="73">
        <v>0</v>
      </c>
      <c r="AE7" s="72">
        <v>1</v>
      </c>
      <c r="AF7" s="70">
        <v>8210381.8799999999</v>
      </c>
      <c r="AG7" s="70">
        <v>6157786.4000000004</v>
      </c>
      <c r="AH7" s="70">
        <v>7781300</v>
      </c>
      <c r="AI7" s="70">
        <v>5835975</v>
      </c>
      <c r="AJ7" s="113">
        <f t="shared" si="1"/>
        <v>1.0453870247657346</v>
      </c>
      <c r="AK7" s="72">
        <v>1</v>
      </c>
      <c r="AL7" s="70">
        <v>7722846.2300000004</v>
      </c>
      <c r="AM7" s="70">
        <v>5792134.6500000004</v>
      </c>
      <c r="AN7" s="113">
        <f t="shared" si="2"/>
        <v>0.98331153910991664</v>
      </c>
    </row>
    <row r="8" spans="1:40" x14ac:dyDescent="0.2">
      <c r="A8" s="96" t="s">
        <v>14</v>
      </c>
      <c r="B8" s="104">
        <v>15535474</v>
      </c>
      <c r="C8" s="22">
        <v>370</v>
      </c>
      <c r="D8" s="23">
        <v>23277761.059999999</v>
      </c>
      <c r="E8" s="38">
        <v>17458320.68</v>
      </c>
      <c r="F8" s="113">
        <f t="shared" si="3"/>
        <v>1.4983618176053075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1.0848928510324178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0.99587508176448303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1.0165167422635446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1.0354559539026618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0.99374871729050551</v>
      </c>
    </row>
    <row r="9" spans="1:40" s="28" customFormat="1" ht="25.5" x14ac:dyDescent="0.2">
      <c r="A9" s="96" t="s">
        <v>15</v>
      </c>
      <c r="B9" s="104">
        <v>5897758</v>
      </c>
      <c r="C9" s="43">
        <v>8</v>
      </c>
      <c r="D9" s="39">
        <v>27789237.25</v>
      </c>
      <c r="E9" s="40">
        <v>20841927.920000002</v>
      </c>
      <c r="F9" s="113">
        <f t="shared" si="3"/>
        <v>4.7118307075332693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1.0418512475418626</v>
      </c>
      <c r="N9" s="55">
        <v>0</v>
      </c>
      <c r="O9" s="54">
        <v>0</v>
      </c>
      <c r="P9" s="56">
        <v>0</v>
      </c>
      <c r="Q9" s="55">
        <v>3</v>
      </c>
      <c r="R9" s="54">
        <v>159824.9</v>
      </c>
      <c r="S9" s="56">
        <v>119868.68</v>
      </c>
      <c r="T9" s="55">
        <v>3</v>
      </c>
      <c r="U9" s="39">
        <v>5984761.6299999999</v>
      </c>
      <c r="V9" s="39">
        <v>4488571.21</v>
      </c>
      <c r="W9" s="113">
        <f t="shared" si="4"/>
        <v>1.0147519837199153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0.89926187544487246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0.85184926882384793</v>
      </c>
      <c r="AK9" s="41">
        <v>1</v>
      </c>
      <c r="AL9" s="39">
        <v>187396.72</v>
      </c>
      <c r="AM9" s="39">
        <v>140547.53</v>
      </c>
      <c r="AN9" s="113">
        <f t="shared" si="2"/>
        <v>3.1774230139656461E-2</v>
      </c>
    </row>
    <row r="10" spans="1:40" s="28" customFormat="1" ht="25.5" x14ac:dyDescent="0.2">
      <c r="A10" s="96" t="s">
        <v>16</v>
      </c>
      <c r="B10" s="104">
        <v>174332686</v>
      </c>
      <c r="C10" s="25">
        <v>76</v>
      </c>
      <c r="D10" s="45">
        <v>215290195.78</v>
      </c>
      <c r="E10" s="45">
        <v>161467646.69999999</v>
      </c>
      <c r="F10" s="113">
        <f t="shared" si="3"/>
        <v>1.2349387869811173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1.0184702192909481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1.010288978740338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1.0099296095283015</v>
      </c>
      <c r="AC10" s="41">
        <v>1</v>
      </c>
      <c r="AD10" s="24">
        <v>0</v>
      </c>
      <c r="AE10" s="41">
        <v>57</v>
      </c>
      <c r="AF10" s="127">
        <v>179582422.46000001</v>
      </c>
      <c r="AG10" s="127">
        <v>134686816.59</v>
      </c>
      <c r="AH10" s="45">
        <v>173594226.18000001</v>
      </c>
      <c r="AI10" s="45">
        <v>130195669.51000001</v>
      </c>
      <c r="AJ10" s="113">
        <f t="shared" si="1"/>
        <v>1.0301133228682084</v>
      </c>
      <c r="AK10" s="41">
        <v>53</v>
      </c>
      <c r="AL10" s="45">
        <v>165719642.03</v>
      </c>
      <c r="AM10" s="45">
        <v>124289731.3</v>
      </c>
      <c r="AN10" s="113">
        <f t="shared" si="2"/>
        <v>0.95059421060030014</v>
      </c>
    </row>
    <row r="11" spans="1:40" s="65" customFormat="1" outlineLevel="1" collapsed="1" x14ac:dyDescent="0.2">
      <c r="A11" s="97" t="s">
        <v>17</v>
      </c>
      <c r="B11" s="105">
        <v>81172988</v>
      </c>
      <c r="C11" s="22">
        <v>15</v>
      </c>
      <c r="D11" s="23">
        <v>91804817.5</v>
      </c>
      <c r="E11" s="38">
        <v>68853613.099999994</v>
      </c>
      <c r="F11" s="113">
        <f t="shared" si="3"/>
        <v>1.1309774318028061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1.0329593302639049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1.0229927411320623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1.0254451328069873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1.0490621258145627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1.0149619709699487</v>
      </c>
    </row>
    <row r="12" spans="1:40" s="65" customFormat="1" ht="25.5" outlineLevel="1" x14ac:dyDescent="0.2">
      <c r="A12" s="97" t="s">
        <v>18</v>
      </c>
      <c r="B12" s="105">
        <v>91831418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1.3267736830547472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1.0059384787023544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0.99921703376071136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0.99636705860297181</v>
      </c>
      <c r="AC12" s="26">
        <v>0</v>
      </c>
      <c r="AD12" s="24">
        <v>0</v>
      </c>
      <c r="AE12" s="25">
        <v>24</v>
      </c>
      <c r="AF12" s="49">
        <v>93099418.409999996</v>
      </c>
      <c r="AG12" s="49">
        <v>69824563.700000003</v>
      </c>
      <c r="AH12" s="23">
        <v>91390049.609999999</v>
      </c>
      <c r="AI12" s="23">
        <v>68542537.129999995</v>
      </c>
      <c r="AJ12" s="113">
        <f t="shared" si="1"/>
        <v>1.0138079149556418</v>
      </c>
      <c r="AK12" s="50">
        <v>20</v>
      </c>
      <c r="AL12" s="49">
        <v>82004649.439999998</v>
      </c>
      <c r="AM12" s="49">
        <v>61503486.990000002</v>
      </c>
      <c r="AN12" s="113">
        <f t="shared" si="2"/>
        <v>0.89299121396557324</v>
      </c>
    </row>
    <row r="13" spans="1:40" s="66" customFormat="1" ht="25.5" outlineLevel="1" x14ac:dyDescent="0.2">
      <c r="A13" s="97" t="s">
        <v>19</v>
      </c>
      <c r="B13" s="105">
        <v>1328280</v>
      </c>
      <c r="C13" s="22">
        <v>28</v>
      </c>
      <c r="D13" s="23">
        <v>1645869.6</v>
      </c>
      <c r="E13" s="38">
        <v>1234402.17</v>
      </c>
      <c r="F13" s="113">
        <f t="shared" si="3"/>
        <v>1.2390983828710815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0.99941028999909653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0.99941028999909653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0.99940991357243947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0.99941028999909653</v>
      </c>
      <c r="AK13" s="50">
        <v>19</v>
      </c>
      <c r="AL13" s="49">
        <v>1327496.7</v>
      </c>
      <c r="AM13" s="49">
        <v>995622.46</v>
      </c>
      <c r="AN13" s="113">
        <f t="shared" si="2"/>
        <v>0.99941028999909653</v>
      </c>
    </row>
    <row r="14" spans="1:40" ht="36.75" customHeight="1" x14ac:dyDescent="0.2">
      <c r="A14" s="96" t="s">
        <v>20</v>
      </c>
      <c r="B14" s="104">
        <v>24505639</v>
      </c>
      <c r="C14" s="22">
        <v>13</v>
      </c>
      <c r="D14" s="23">
        <v>30276905.75</v>
      </c>
      <c r="E14" s="38">
        <v>22707679.27</v>
      </c>
      <c r="F14" s="113">
        <f t="shared" si="3"/>
        <v>1.2355077029413515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1.0232789612219457</v>
      </c>
      <c r="N14" s="50">
        <v>0</v>
      </c>
      <c r="O14" s="49">
        <v>0</v>
      </c>
      <c r="P14" s="51">
        <v>0</v>
      </c>
      <c r="Q14" s="50">
        <v>2</v>
      </c>
      <c r="R14" s="49">
        <v>279474.81</v>
      </c>
      <c r="S14" s="51">
        <v>209606.11</v>
      </c>
      <c r="T14" s="50">
        <v>11</v>
      </c>
      <c r="U14" s="23">
        <v>24796630.010000002</v>
      </c>
      <c r="V14" s="23">
        <v>18597472.469999999</v>
      </c>
      <c r="W14" s="113">
        <f t="shared" si="4"/>
        <v>1.0118744510192124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0.9301468629322418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0.94314769510805252</v>
      </c>
      <c r="AK14" s="50">
        <v>10</v>
      </c>
      <c r="AL14" s="49">
        <v>18337058.52</v>
      </c>
      <c r="AM14" s="49">
        <v>13752793.83</v>
      </c>
      <c r="AN14" s="113">
        <f t="shared" si="2"/>
        <v>0.74827914179262989</v>
      </c>
    </row>
    <row r="15" spans="1:40" x14ac:dyDescent="0.2">
      <c r="A15" s="96" t="s">
        <v>21</v>
      </c>
      <c r="B15" s="104">
        <v>53437399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1.3289555097919343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1.0944613827480638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1.0288817051144274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0.8298433269553408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1.004378898568772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1.004378898568772</v>
      </c>
    </row>
    <row r="16" spans="1:40" x14ac:dyDescent="0.2">
      <c r="A16" s="96" t="s">
        <v>22</v>
      </c>
      <c r="B16" s="104">
        <v>5004012</v>
      </c>
      <c r="C16" s="22">
        <v>4</v>
      </c>
      <c r="D16" s="23">
        <v>5200000</v>
      </c>
      <c r="E16" s="38">
        <v>3900000</v>
      </c>
      <c r="F16" s="113">
        <f t="shared" si="3"/>
        <v>1.0391661730627344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1.0391661730627344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1.0391661730627344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0.90933886649352547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0.90933886649352547</v>
      </c>
      <c r="AK16" s="50">
        <v>4</v>
      </c>
      <c r="AL16" s="49">
        <v>4550342.5999999996</v>
      </c>
      <c r="AM16" s="49">
        <v>3412756.94</v>
      </c>
      <c r="AN16" s="113">
        <f t="shared" si="2"/>
        <v>0.90933886649352547</v>
      </c>
    </row>
    <row r="17" spans="1:40" ht="25.5" x14ac:dyDescent="0.2">
      <c r="A17" s="96" t="s">
        <v>23</v>
      </c>
      <c r="B17" s="104">
        <v>43183384</v>
      </c>
      <c r="C17" s="22">
        <v>468</v>
      </c>
      <c r="D17" s="23">
        <v>117886042.94</v>
      </c>
      <c r="E17" s="38">
        <v>88414531.420000002</v>
      </c>
      <c r="F17" s="113">
        <f t="shared" si="3"/>
        <v>2.7298935845324208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1.156666657944176</v>
      </c>
      <c r="N17" s="50">
        <v>38</v>
      </c>
      <c r="O17" s="49">
        <v>8436417.7599999998</v>
      </c>
      <c r="P17" s="51">
        <v>6327313.2199999997</v>
      </c>
      <c r="Q17" s="50">
        <v>18</v>
      </c>
      <c r="R17" s="49">
        <v>631459.43000000005</v>
      </c>
      <c r="S17" s="51">
        <v>473594.55</v>
      </c>
      <c r="T17" s="50">
        <v>197</v>
      </c>
      <c r="U17" s="23">
        <v>40880903.259999998</v>
      </c>
      <c r="V17" s="23">
        <v>30660676.93</v>
      </c>
      <c r="W17" s="113">
        <f t="shared" si="4"/>
        <v>0.9466813267806895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0.96373514799118098</v>
      </c>
      <c r="AC17" s="26">
        <v>3</v>
      </c>
      <c r="AD17" s="24">
        <v>186905.25</v>
      </c>
      <c r="AE17" s="50">
        <v>212</v>
      </c>
      <c r="AF17" s="51">
        <v>43649485.140000001</v>
      </c>
      <c r="AG17" s="127">
        <v>32737113.149999999</v>
      </c>
      <c r="AH17" s="23">
        <v>39316526.509999998</v>
      </c>
      <c r="AI17" s="23">
        <v>29487394.41</v>
      </c>
      <c r="AJ17" s="113">
        <f t="shared" si="1"/>
        <v>1.0107935297520918</v>
      </c>
      <c r="AK17" s="50">
        <v>182</v>
      </c>
      <c r="AL17" s="49">
        <v>34816188.18</v>
      </c>
      <c r="AM17" s="49">
        <v>26112140.579999998</v>
      </c>
      <c r="AN17" s="113">
        <f t="shared" si="2"/>
        <v>0.80624038588545999</v>
      </c>
    </row>
    <row r="18" spans="1:40" x14ac:dyDescent="0.2">
      <c r="A18" s="96" t="s">
        <v>24</v>
      </c>
      <c r="B18" s="104">
        <v>28081596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2.2718866919102463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1.1873029100625192</v>
      </c>
      <c r="N18" s="50">
        <v>32</v>
      </c>
      <c r="O18" s="49">
        <v>4225237.03</v>
      </c>
      <c r="P18" s="51">
        <v>3168927.73</v>
      </c>
      <c r="Q18" s="50">
        <v>41</v>
      </c>
      <c r="R18" s="49">
        <v>1373019.45</v>
      </c>
      <c r="S18" s="51">
        <v>1029764.59</v>
      </c>
      <c r="T18" s="50">
        <v>277</v>
      </c>
      <c r="U18" s="23">
        <v>27743104.170000002</v>
      </c>
      <c r="V18" s="23">
        <v>20807327.789999999</v>
      </c>
      <c r="W18" s="113">
        <f t="shared" si="4"/>
        <v>0.98794613276253962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0.99345524235873206</v>
      </c>
      <c r="AC18" s="26">
        <v>4</v>
      </c>
      <c r="AD18" s="24">
        <v>100187.64</v>
      </c>
      <c r="AE18" s="50">
        <v>284</v>
      </c>
      <c r="AF18" s="49">
        <v>29480647.300000001</v>
      </c>
      <c r="AG18" s="49">
        <v>22110485.02</v>
      </c>
      <c r="AH18" s="23">
        <v>24935330.98</v>
      </c>
      <c r="AI18" s="23">
        <v>18701497.989999998</v>
      </c>
      <c r="AJ18" s="113">
        <f t="shared" si="1"/>
        <v>1.0498209325424381</v>
      </c>
      <c r="AK18" s="50">
        <v>278</v>
      </c>
      <c r="AL18" s="49">
        <v>26830343.210000001</v>
      </c>
      <c r="AM18" s="49">
        <v>20122757.109999999</v>
      </c>
      <c r="AN18" s="113">
        <f t="shared" si="2"/>
        <v>0.95544224801182953</v>
      </c>
    </row>
    <row r="19" spans="1:40" ht="25.5" x14ac:dyDescent="0.2">
      <c r="A19" s="96" t="s">
        <v>25</v>
      </c>
      <c r="B19" s="104">
        <v>337262118</v>
      </c>
      <c r="C19" s="151">
        <v>4442</v>
      </c>
      <c r="D19" s="23">
        <v>370629601</v>
      </c>
      <c r="E19" s="38">
        <v>233446963.25</v>
      </c>
      <c r="F19" s="113">
        <f t="shared" si="3"/>
        <v>1.0989363501536216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1.0667804381160886</v>
      </c>
      <c r="N19" s="50">
        <v>2</v>
      </c>
      <c r="O19" s="49">
        <v>319350</v>
      </c>
      <c r="P19" s="51">
        <v>210262.5</v>
      </c>
      <c r="Q19" s="50">
        <v>2</v>
      </c>
      <c r="R19" s="49">
        <v>24650</v>
      </c>
      <c r="S19" s="51">
        <v>18612.5</v>
      </c>
      <c r="T19" s="141">
        <v>4321</v>
      </c>
      <c r="U19" s="23">
        <v>359440630</v>
      </c>
      <c r="V19" s="23">
        <v>226851315</v>
      </c>
      <c r="W19" s="113">
        <f t="shared" si="4"/>
        <v>1.0657604599399451</v>
      </c>
      <c r="X19" s="141">
        <v>4338</v>
      </c>
      <c r="Y19" s="142">
        <v>4429</v>
      </c>
      <c r="Z19" s="23">
        <v>337316162.5</v>
      </c>
      <c r="AA19" s="23">
        <v>210293721.87</v>
      </c>
      <c r="AB19" s="113">
        <f t="shared" si="0"/>
        <v>1.0001602447980831</v>
      </c>
      <c r="AC19" s="26">
        <v>3</v>
      </c>
      <c r="AD19" s="24">
        <v>160500</v>
      </c>
      <c r="AE19" s="141">
        <v>4320</v>
      </c>
      <c r="AF19" s="49">
        <v>336189600</v>
      </c>
      <c r="AG19" s="49">
        <v>209431800</v>
      </c>
      <c r="AH19" s="23">
        <v>0</v>
      </c>
      <c r="AI19" s="23">
        <v>0</v>
      </c>
      <c r="AJ19" s="113">
        <f t="shared" si="1"/>
        <v>0.99681992746069392</v>
      </c>
      <c r="AK19" s="141">
        <v>4320</v>
      </c>
      <c r="AL19" s="49">
        <v>336189600</v>
      </c>
      <c r="AM19" s="49">
        <v>209431800</v>
      </c>
      <c r="AN19" s="113">
        <f t="shared" si="2"/>
        <v>0.99681992746069392</v>
      </c>
    </row>
    <row r="20" spans="1:40" outlineLevel="1" x14ac:dyDescent="0.2">
      <c r="A20" s="97" t="s">
        <v>73</v>
      </c>
      <c r="B20" s="105">
        <v>172124606</v>
      </c>
      <c r="C20" s="152">
        <v>3218</v>
      </c>
      <c r="D20" s="119">
        <v>178100950</v>
      </c>
      <c r="E20" s="120">
        <v>89050475</v>
      </c>
      <c r="F20" s="121">
        <f t="shared" si="3"/>
        <v>1.0347210322735612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0.99365880320446454</v>
      </c>
      <c r="N20" s="132">
        <v>1</v>
      </c>
      <c r="O20" s="133">
        <v>117000</v>
      </c>
      <c r="P20" s="135">
        <v>58500</v>
      </c>
      <c r="Q20" s="132">
        <v>1</v>
      </c>
      <c r="R20" s="133">
        <v>-500</v>
      </c>
      <c r="S20" s="135">
        <v>-250</v>
      </c>
      <c r="T20" s="155">
        <v>3115</v>
      </c>
      <c r="U20" s="119">
        <v>170916630</v>
      </c>
      <c r="V20" s="119">
        <v>85458315</v>
      </c>
      <c r="W20" s="121">
        <f t="shared" si="4"/>
        <v>0.99298196795872407</v>
      </c>
      <c r="X20" s="141">
        <v>3115</v>
      </c>
      <c r="Y20" s="142">
        <v>3117</v>
      </c>
      <c r="Z20" s="23">
        <v>170773600</v>
      </c>
      <c r="AA20" s="23">
        <v>85386800</v>
      </c>
      <c r="AB20" s="121">
        <f t="shared" si="0"/>
        <v>0.99215100018878188</v>
      </c>
      <c r="AC20" s="26">
        <v>3</v>
      </c>
      <c r="AD20" s="24">
        <v>160500</v>
      </c>
      <c r="AE20" s="141">
        <v>3113</v>
      </c>
      <c r="AF20" s="49">
        <v>170841600</v>
      </c>
      <c r="AG20" s="49">
        <v>85420800</v>
      </c>
      <c r="AH20" s="23">
        <v>0</v>
      </c>
      <c r="AI20" s="23">
        <v>0</v>
      </c>
      <c r="AJ20" s="121">
        <f t="shared" si="1"/>
        <v>0.99254606282148872</v>
      </c>
      <c r="AK20" s="141">
        <v>3113</v>
      </c>
      <c r="AL20" s="49">
        <v>170841600</v>
      </c>
      <c r="AM20" s="49">
        <v>85420800</v>
      </c>
      <c r="AN20" s="121">
        <f t="shared" si="2"/>
        <v>0.99254606282148872</v>
      </c>
    </row>
    <row r="21" spans="1:40" ht="25.5" outlineLevel="1" x14ac:dyDescent="0.2">
      <c r="A21" s="97" t="s">
        <v>75</v>
      </c>
      <c r="B21" s="105">
        <v>165137512</v>
      </c>
      <c r="C21" s="152">
        <v>1224</v>
      </c>
      <c r="D21" s="119">
        <v>192528651</v>
      </c>
      <c r="E21" s="120">
        <v>144396488.25</v>
      </c>
      <c r="F21" s="121">
        <f t="shared" si="3"/>
        <v>1.1658686670778957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1.1429959051338983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1.1416182653884237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1.0085083666514245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1.0012746225703097</v>
      </c>
      <c r="AK21" s="141">
        <v>1207</v>
      </c>
      <c r="AL21" s="49">
        <v>165348000</v>
      </c>
      <c r="AM21" s="49">
        <v>124011000</v>
      </c>
      <c r="AN21" s="121">
        <f t="shared" si="2"/>
        <v>1.0012746225703097</v>
      </c>
    </row>
    <row r="22" spans="1:40" ht="25.5" x14ac:dyDescent="0.2">
      <c r="A22" s="96" t="s">
        <v>26</v>
      </c>
      <c r="B22" s="104">
        <v>100432684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2.3068321950850184</v>
      </c>
      <c r="G22" s="50">
        <v>285</v>
      </c>
      <c r="H22" s="49">
        <v>71370925.079999998</v>
      </c>
      <c r="I22" s="51">
        <v>53528193.549999997</v>
      </c>
      <c r="J22" s="50">
        <v>467</v>
      </c>
      <c r="K22" s="49">
        <v>108404448.83</v>
      </c>
      <c r="L22" s="49">
        <v>81303336.140000001</v>
      </c>
      <c r="M22" s="116">
        <f t="shared" si="5"/>
        <v>1.0793742087984026</v>
      </c>
      <c r="N22" s="50">
        <v>32</v>
      </c>
      <c r="O22" s="49">
        <v>7984932.6299999999</v>
      </c>
      <c r="P22" s="51">
        <v>5988699.4500000002</v>
      </c>
      <c r="Q22" s="50">
        <v>57</v>
      </c>
      <c r="R22" s="49">
        <v>1505396.18</v>
      </c>
      <c r="S22" s="51">
        <v>1129047.1299999999</v>
      </c>
      <c r="T22" s="50">
        <v>435</v>
      </c>
      <c r="U22" s="23">
        <v>98914120.019999996</v>
      </c>
      <c r="V22" s="23">
        <v>74185589.560000002</v>
      </c>
      <c r="W22" s="113">
        <f t="shared" si="4"/>
        <v>0.98487978295989775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1.0127442067564381</v>
      </c>
      <c r="AC22" s="26">
        <v>6</v>
      </c>
      <c r="AD22" s="24">
        <v>992046.03</v>
      </c>
      <c r="AE22" s="50">
        <v>443</v>
      </c>
      <c r="AF22" s="49">
        <v>103280743.06</v>
      </c>
      <c r="AG22" s="49">
        <v>77460556.629999995</v>
      </c>
      <c r="AH22" s="23">
        <v>97502894.650000006</v>
      </c>
      <c r="AI22" s="23">
        <v>73127170.650000006</v>
      </c>
      <c r="AJ22" s="113">
        <f t="shared" si="1"/>
        <v>1.0283578905448749</v>
      </c>
      <c r="AK22" s="50">
        <v>420</v>
      </c>
      <c r="AL22" s="49">
        <v>90592421.680000007</v>
      </c>
      <c r="AM22" s="49">
        <v>67944315.739999995</v>
      </c>
      <c r="AN22" s="113">
        <f t="shared" si="2"/>
        <v>0.90202131489386472</v>
      </c>
    </row>
    <row r="23" spans="1:40" ht="25.5" collapsed="1" x14ac:dyDescent="0.2">
      <c r="A23" s="96" t="s">
        <v>27</v>
      </c>
      <c r="B23" s="104">
        <v>136344233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3.8321506558330194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2.4277374103531022</v>
      </c>
      <c r="N23" s="50">
        <v>1</v>
      </c>
      <c r="O23" s="49">
        <v>188897941</v>
      </c>
      <c r="P23" s="51">
        <v>141673455.75</v>
      </c>
      <c r="Q23" s="50">
        <v>9</v>
      </c>
      <c r="R23" s="49">
        <v>1503452.36</v>
      </c>
      <c r="S23" s="51">
        <v>1127589.26</v>
      </c>
      <c r="T23" s="50">
        <v>16</v>
      </c>
      <c r="U23" s="23">
        <v>140606601.78</v>
      </c>
      <c r="V23" s="23">
        <v>105454951.29000001</v>
      </c>
      <c r="W23" s="113">
        <f t="shared" si="4"/>
        <v>1.0312618193392895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1.0431031266280255</v>
      </c>
      <c r="AC23" s="26">
        <v>3</v>
      </c>
      <c r="AD23" s="24">
        <v>2001813.91</v>
      </c>
      <c r="AE23" s="50">
        <v>15</v>
      </c>
      <c r="AF23" s="49">
        <v>114501109.13</v>
      </c>
      <c r="AG23" s="49">
        <v>85875831.760000005</v>
      </c>
      <c r="AH23" s="23">
        <v>53459843.850000001</v>
      </c>
      <c r="AI23" s="23">
        <v>40094882.859999999</v>
      </c>
      <c r="AJ23" s="113">
        <f t="shared" si="1"/>
        <v>0.8397942957367327</v>
      </c>
      <c r="AK23" s="25">
        <v>15</v>
      </c>
      <c r="AL23" s="23">
        <v>93571532.739999995</v>
      </c>
      <c r="AM23" s="23">
        <v>70178649.469999999</v>
      </c>
      <c r="AN23" s="113">
        <f t="shared" si="2"/>
        <v>0.68628889305497798</v>
      </c>
    </row>
    <row r="24" spans="1:40" x14ac:dyDescent="0.2">
      <c r="A24" s="96" t="s">
        <v>28</v>
      </c>
      <c r="B24" s="104">
        <v>41832268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2.9248073769273044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1.1055936302569107</v>
      </c>
      <c r="N24" s="50">
        <v>1</v>
      </c>
      <c r="O24" s="49">
        <v>3646826.6</v>
      </c>
      <c r="P24" s="51">
        <v>2735119.95</v>
      </c>
      <c r="Q24" s="50">
        <v>12</v>
      </c>
      <c r="R24" s="49">
        <v>494870.33</v>
      </c>
      <c r="S24" s="51">
        <v>371152.77</v>
      </c>
      <c r="T24" s="50">
        <v>11</v>
      </c>
      <c r="U24" s="23">
        <v>42107792.109999999</v>
      </c>
      <c r="V24" s="23">
        <v>31580844.02</v>
      </c>
      <c r="W24" s="113">
        <f t="shared" si="4"/>
        <v>1.0065864014353705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0.90584777234645752</v>
      </c>
      <c r="AC24" s="26">
        <v>0</v>
      </c>
      <c r="AD24" s="24">
        <v>0</v>
      </c>
      <c r="AE24" s="50">
        <v>11</v>
      </c>
      <c r="AF24" s="49">
        <v>40797162.850000001</v>
      </c>
      <c r="AG24" s="49">
        <v>30597872.010000002</v>
      </c>
      <c r="AH24" s="23">
        <v>36165047.899999999</v>
      </c>
      <c r="AI24" s="23">
        <v>27123785.850000001</v>
      </c>
      <c r="AJ24" s="113">
        <f t="shared" si="1"/>
        <v>0.97525582045898163</v>
      </c>
      <c r="AK24" s="25">
        <v>6</v>
      </c>
      <c r="AL24" s="23">
        <v>24119851.579999998</v>
      </c>
      <c r="AM24" s="23">
        <v>18089888.59</v>
      </c>
      <c r="AN24" s="113">
        <f t="shared" si="2"/>
        <v>0.57658484067849247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8460790</v>
      </c>
      <c r="C26" s="22">
        <v>95</v>
      </c>
      <c r="D26" s="23">
        <v>18435485.5</v>
      </c>
      <c r="E26" s="38">
        <v>13826614.07</v>
      </c>
      <c r="F26" s="113">
        <f t="shared" si="3"/>
        <v>2.1789319318881568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1.195431938388732</v>
      </c>
      <c r="N26" s="50">
        <v>13</v>
      </c>
      <c r="O26" s="49">
        <v>1694016.72</v>
      </c>
      <c r="P26" s="51">
        <v>1270512.53</v>
      </c>
      <c r="Q26" s="50">
        <v>5</v>
      </c>
      <c r="R26" s="49">
        <v>405782.04</v>
      </c>
      <c r="S26" s="51">
        <v>304336.53000000003</v>
      </c>
      <c r="T26" s="50">
        <v>53</v>
      </c>
      <c r="U26" s="23">
        <v>8014499.8300000001</v>
      </c>
      <c r="V26" s="23">
        <v>6010874.8399999999</v>
      </c>
      <c r="W26" s="113">
        <f t="shared" si="4"/>
        <v>0.94725195046798227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0.90585797307343641</v>
      </c>
      <c r="AC26" s="26">
        <v>0</v>
      </c>
      <c r="AD26" s="24">
        <v>0</v>
      </c>
      <c r="AE26" s="50">
        <v>54</v>
      </c>
      <c r="AF26" s="49">
        <v>7915809.3499999996</v>
      </c>
      <c r="AG26" s="49">
        <v>5936856.96</v>
      </c>
      <c r="AH26" s="23">
        <v>7416289.6699999999</v>
      </c>
      <c r="AI26" s="23">
        <v>5562217.2300000004</v>
      </c>
      <c r="AJ26" s="113">
        <f t="shared" ref="AJ26:AJ34" si="7">AF26/B26</f>
        <v>0.93558749833053412</v>
      </c>
      <c r="AK26" s="25">
        <v>47</v>
      </c>
      <c r="AL26" s="23">
        <v>6991333.7599999998</v>
      </c>
      <c r="AM26" s="23">
        <v>5243500.28</v>
      </c>
      <c r="AN26" s="113">
        <f t="shared" ref="AN26:AN34" si="8">AL26/B26</f>
        <v>0.82632162717665847</v>
      </c>
    </row>
    <row r="27" spans="1:40" ht="13.5" thickBot="1" x14ac:dyDescent="0.25">
      <c r="A27" s="98" t="s">
        <v>31</v>
      </c>
      <c r="B27" s="106">
        <v>7517907</v>
      </c>
      <c r="C27" s="43">
        <v>26</v>
      </c>
      <c r="D27" s="39">
        <v>11282657.33</v>
      </c>
      <c r="E27" s="40">
        <v>8461992.9700000007</v>
      </c>
      <c r="F27" s="113">
        <f t="shared" si="3"/>
        <v>1.5007710696607446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1.0090954916042456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0.96387433497115627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0.94654366833747738</v>
      </c>
      <c r="AC27" s="42">
        <v>2</v>
      </c>
      <c r="AD27" s="44">
        <v>193895.39</v>
      </c>
      <c r="AE27" s="55">
        <v>19</v>
      </c>
      <c r="AF27" s="54">
        <v>7228472.6799999997</v>
      </c>
      <c r="AG27" s="54">
        <v>5421354.46</v>
      </c>
      <c r="AH27" s="39">
        <v>6806991.4800000004</v>
      </c>
      <c r="AI27" s="39">
        <v>5105243.59</v>
      </c>
      <c r="AJ27" s="113">
        <f t="shared" si="7"/>
        <v>0.96150067831379127</v>
      </c>
      <c r="AK27" s="41">
        <v>13</v>
      </c>
      <c r="AL27" s="39">
        <v>5187289.37</v>
      </c>
      <c r="AM27" s="39">
        <v>3890467</v>
      </c>
      <c r="AN27" s="113">
        <f t="shared" si="8"/>
        <v>0.68999115977359127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754954003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1.9311307766653436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1.1150856324686578</v>
      </c>
      <c r="N28" s="129">
        <v>105</v>
      </c>
      <c r="O28" s="130">
        <v>71164682.569999993</v>
      </c>
      <c r="P28" s="130">
        <v>53373511.68</v>
      </c>
      <c r="Q28" s="129">
        <v>232</v>
      </c>
      <c r="R28" s="130">
        <v>22382811.920000002</v>
      </c>
      <c r="S28" s="130">
        <v>16787108.989999998</v>
      </c>
      <c r="T28" s="139">
        <v>2523</v>
      </c>
      <c r="U28" s="76">
        <v>748290867.42999995</v>
      </c>
      <c r="V28" s="76">
        <v>561218144.32000005</v>
      </c>
      <c r="W28" s="114">
        <f t="shared" si="4"/>
        <v>0.99117411717333448</v>
      </c>
      <c r="X28" s="75">
        <v>930</v>
      </c>
      <c r="Y28" s="75">
        <v>1207</v>
      </c>
      <c r="Z28" s="76">
        <v>459711773.05000001</v>
      </c>
      <c r="AA28" s="76">
        <v>344783826.91000003</v>
      </c>
      <c r="AB28" s="114">
        <f t="shared" si="6"/>
        <v>0.60892686338931834</v>
      </c>
      <c r="AC28" s="75">
        <v>37</v>
      </c>
      <c r="AD28" s="76">
        <v>11024170.390000001</v>
      </c>
      <c r="AE28" s="140">
        <v>2551</v>
      </c>
      <c r="AF28" s="76">
        <v>729728854.31999993</v>
      </c>
      <c r="AG28" s="76">
        <v>547296630.46000004</v>
      </c>
      <c r="AH28" s="76">
        <v>302874254.21999997</v>
      </c>
      <c r="AI28" s="76">
        <v>227155689.48000002</v>
      </c>
      <c r="AJ28" s="114">
        <f t="shared" si="7"/>
        <v>0.96658717143062811</v>
      </c>
      <c r="AK28" s="140">
        <v>2462</v>
      </c>
      <c r="AL28" s="76">
        <v>622098917.37</v>
      </c>
      <c r="AM28" s="76">
        <v>466571028.86000001</v>
      </c>
      <c r="AN28" s="114">
        <f t="shared" si="8"/>
        <v>0.82402227804334194</v>
      </c>
    </row>
    <row r="29" spans="1:40" s="28" customFormat="1" x14ac:dyDescent="0.2">
      <c r="A29" s="99" t="s">
        <v>32</v>
      </c>
      <c r="B29" s="103">
        <v>72150615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2.2323154533055609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1.0000519703123805</v>
      </c>
      <c r="N29" s="85">
        <v>0</v>
      </c>
      <c r="O29" s="84">
        <v>0</v>
      </c>
      <c r="P29" s="86">
        <v>0</v>
      </c>
      <c r="Q29" s="85">
        <v>16</v>
      </c>
      <c r="R29" s="84">
        <v>585174.82999999996</v>
      </c>
      <c r="S29" s="86">
        <v>438881.12</v>
      </c>
      <c r="T29" s="79">
        <v>14</v>
      </c>
      <c r="U29" s="78">
        <v>71569189.859999999</v>
      </c>
      <c r="V29" s="78">
        <v>53676892.350000001</v>
      </c>
      <c r="W29" s="113">
        <f t="shared" si="4"/>
        <v>0.99194150819088656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0.88576565716037203</v>
      </c>
      <c r="AC29" s="81">
        <v>2</v>
      </c>
      <c r="AD29" s="80">
        <v>1522226.26</v>
      </c>
      <c r="AE29" s="85">
        <v>14</v>
      </c>
      <c r="AF29" s="84">
        <v>63827440.149999999</v>
      </c>
      <c r="AG29" s="84">
        <v>47870579.770000003</v>
      </c>
      <c r="AH29" s="78">
        <v>58469191.189999998</v>
      </c>
      <c r="AI29" s="78">
        <v>43851893.149999999</v>
      </c>
      <c r="AJ29" s="113">
        <f t="shared" si="7"/>
        <v>0.88464166452358028</v>
      </c>
      <c r="AK29" s="79">
        <v>11</v>
      </c>
      <c r="AL29" s="78">
        <v>41727746.43</v>
      </c>
      <c r="AM29" s="78">
        <v>31295809.57</v>
      </c>
      <c r="AN29" s="113">
        <f t="shared" si="8"/>
        <v>0.5783422141308151</v>
      </c>
    </row>
    <row r="30" spans="1:40" s="21" customFormat="1" x14ac:dyDescent="0.25">
      <c r="A30" s="96" t="s">
        <v>33</v>
      </c>
      <c r="B30" s="104">
        <v>8232792</v>
      </c>
      <c r="C30" s="22">
        <v>34</v>
      </c>
      <c r="D30" s="54">
        <v>17356707.68</v>
      </c>
      <c r="E30" s="54">
        <v>13017530.75</v>
      </c>
      <c r="F30" s="116">
        <f t="shared" si="3"/>
        <v>2.1082407620646797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1.0306597227283283</v>
      </c>
      <c r="N30" s="55">
        <v>1</v>
      </c>
      <c r="O30" s="54">
        <v>32500</v>
      </c>
      <c r="P30" s="51">
        <v>24375</v>
      </c>
      <c r="Q30" s="50">
        <v>4</v>
      </c>
      <c r="R30" s="54">
        <v>39090.620000000003</v>
      </c>
      <c r="S30" s="51">
        <v>29317.98</v>
      </c>
      <c r="T30" s="25">
        <v>11</v>
      </c>
      <c r="U30" s="39">
        <v>8413616.5</v>
      </c>
      <c r="V30" s="39">
        <v>6310212.3499999996</v>
      </c>
      <c r="W30" s="113">
        <f t="shared" si="4"/>
        <v>1.0219639339849713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1.0316522062017357</v>
      </c>
      <c r="AC30" s="42">
        <v>0</v>
      </c>
      <c r="AD30" s="24">
        <v>0</v>
      </c>
      <c r="AE30" s="50">
        <v>12</v>
      </c>
      <c r="AF30" s="54">
        <v>8511998.5500000007</v>
      </c>
      <c r="AG30" s="54">
        <v>6383998.8200000003</v>
      </c>
      <c r="AH30" s="39">
        <v>5764669.1500000004</v>
      </c>
      <c r="AI30" s="39">
        <v>4323501.8099999996</v>
      </c>
      <c r="AJ30" s="113">
        <f t="shared" si="7"/>
        <v>1.0339139565289637</v>
      </c>
      <c r="AK30" s="25">
        <v>10</v>
      </c>
      <c r="AL30" s="39">
        <v>6379974.4900000002</v>
      </c>
      <c r="AM30" s="39">
        <v>4784980.7699999996</v>
      </c>
      <c r="AN30" s="113">
        <f t="shared" si="8"/>
        <v>0.77494663900168981</v>
      </c>
    </row>
    <row r="31" spans="1:40" s="21" customFormat="1" ht="39" customHeight="1" x14ac:dyDescent="0.25">
      <c r="A31" s="96" t="s">
        <v>34</v>
      </c>
      <c r="B31" s="104">
        <v>400097254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2.4505015552043754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1.2111332924569385</v>
      </c>
      <c r="N31" s="110">
        <v>85</v>
      </c>
      <c r="O31" s="131">
        <v>69094442.290000007</v>
      </c>
      <c r="P31" s="111">
        <v>51820831.520000003</v>
      </c>
      <c r="Q31" s="60">
        <v>205</v>
      </c>
      <c r="R31" s="131">
        <v>21694310.41</v>
      </c>
      <c r="S31" s="131">
        <v>16270732.84</v>
      </c>
      <c r="T31" s="41">
        <v>879</v>
      </c>
      <c r="U31" s="45">
        <v>393782351.83999997</v>
      </c>
      <c r="V31" s="45">
        <v>295336761.94999999</v>
      </c>
      <c r="W31" s="113">
        <f t="shared" si="4"/>
        <v>0.98421658210131069</v>
      </c>
      <c r="X31" s="55">
        <v>892</v>
      </c>
      <c r="Y31" s="42">
        <v>1110</v>
      </c>
      <c r="Z31" s="45">
        <v>379587498.61000001</v>
      </c>
      <c r="AA31" s="45">
        <v>284690621.43000001</v>
      </c>
      <c r="AB31" s="113">
        <f t="shared" si="6"/>
        <v>0.94873807509311225</v>
      </c>
      <c r="AC31" s="41">
        <v>35</v>
      </c>
      <c r="AD31" s="24">
        <v>9501944.1300000008</v>
      </c>
      <c r="AE31" s="55">
        <v>888</v>
      </c>
      <c r="AF31" s="127">
        <v>380945216.81</v>
      </c>
      <c r="AG31" s="127">
        <v>285708909.88999999</v>
      </c>
      <c r="AH31" s="45">
        <v>231905677.94999999</v>
      </c>
      <c r="AI31" s="45">
        <v>173929257.68000001</v>
      </c>
      <c r="AJ31" s="113">
        <f t="shared" si="7"/>
        <v>0.95213154552167956</v>
      </c>
      <c r="AK31" s="55">
        <v>806</v>
      </c>
      <c r="AL31" s="127">
        <v>298321759.41000003</v>
      </c>
      <c r="AM31" s="127">
        <v>223738167.86000001</v>
      </c>
      <c r="AN31" s="113">
        <f t="shared" si="8"/>
        <v>0.74562311144979776</v>
      </c>
    </row>
    <row r="32" spans="1:40" s="67" customFormat="1" ht="35.25" customHeight="1" outlineLevel="1" x14ac:dyDescent="0.25">
      <c r="A32" s="97" t="s">
        <v>35</v>
      </c>
      <c r="B32" s="105">
        <v>275775350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2.1672388193506058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1.1576098734712874</v>
      </c>
      <c r="N32" s="110">
        <v>55</v>
      </c>
      <c r="O32" s="109">
        <v>37780343.670000002</v>
      </c>
      <c r="P32" s="111">
        <v>28335257.600000001</v>
      </c>
      <c r="Q32" s="110">
        <v>169</v>
      </c>
      <c r="R32" s="109">
        <v>8591451.7699999996</v>
      </c>
      <c r="S32" s="111">
        <v>6443588.8700000001</v>
      </c>
      <c r="T32" s="25">
        <v>649</v>
      </c>
      <c r="U32" s="23">
        <v>272868472.57999998</v>
      </c>
      <c r="V32" s="23">
        <v>204651352.87</v>
      </c>
      <c r="W32" s="113">
        <f t="shared" si="4"/>
        <v>0.98945925580368221</v>
      </c>
      <c r="X32" s="50">
        <v>659</v>
      </c>
      <c r="Y32" s="26">
        <v>839</v>
      </c>
      <c r="Z32" s="23">
        <v>276311732.13999999</v>
      </c>
      <c r="AA32" s="23">
        <v>207233797.03999999</v>
      </c>
      <c r="AB32" s="113">
        <f t="shared" si="6"/>
        <v>1.0019449966793623</v>
      </c>
      <c r="AC32" s="26">
        <v>29</v>
      </c>
      <c r="AD32" s="24">
        <v>9165554.8300000001</v>
      </c>
      <c r="AE32" s="50">
        <v>654</v>
      </c>
      <c r="AF32" s="49">
        <v>266640059</v>
      </c>
      <c r="AG32" s="49">
        <v>199980042</v>
      </c>
      <c r="AH32" s="23">
        <v>143876251.75</v>
      </c>
      <c r="AI32" s="23">
        <v>107907188.27</v>
      </c>
      <c r="AJ32" s="113">
        <f t="shared" si="7"/>
        <v>0.96687415680915645</v>
      </c>
      <c r="AK32" s="50">
        <v>594</v>
      </c>
      <c r="AL32" s="49">
        <v>225364408.58000001</v>
      </c>
      <c r="AM32" s="49">
        <v>169020155.09</v>
      </c>
      <c r="AN32" s="113">
        <f t="shared" si="8"/>
        <v>0.81720287393343893</v>
      </c>
    </row>
    <row r="33" spans="1:40" s="67" customFormat="1" outlineLevel="1" x14ac:dyDescent="0.25">
      <c r="A33" s="97" t="s">
        <v>36</v>
      </c>
      <c r="B33" s="105">
        <v>26157875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2.3215539970276637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1.1524363381964322</v>
      </c>
      <c r="N33" s="110">
        <v>21</v>
      </c>
      <c r="O33" s="109">
        <v>5030805.2</v>
      </c>
      <c r="P33" s="111">
        <v>3773103.87</v>
      </c>
      <c r="Q33" s="110">
        <v>24</v>
      </c>
      <c r="R33" s="109">
        <v>387047.69</v>
      </c>
      <c r="S33" s="111">
        <v>290285.76</v>
      </c>
      <c r="T33" s="25">
        <v>179</v>
      </c>
      <c r="U33" s="23">
        <v>24727432.789999999</v>
      </c>
      <c r="V33" s="23">
        <v>18545574.350000001</v>
      </c>
      <c r="W33" s="113">
        <f t="shared" si="4"/>
        <v>0.94531504527795163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0.9321555107209587</v>
      </c>
      <c r="AC33" s="26">
        <v>4</v>
      </c>
      <c r="AD33" s="24">
        <v>167889.3</v>
      </c>
      <c r="AE33" s="50">
        <v>179</v>
      </c>
      <c r="AF33" s="49">
        <v>25387043.57</v>
      </c>
      <c r="AG33" s="49">
        <v>19040282.43</v>
      </c>
      <c r="AH33" s="23">
        <v>16818574.93</v>
      </c>
      <c r="AI33" s="23">
        <v>12613931.07</v>
      </c>
      <c r="AJ33" s="113">
        <f t="shared" si="7"/>
        <v>0.97053157299665971</v>
      </c>
      <c r="AK33" s="50">
        <v>171</v>
      </c>
      <c r="AL33" s="49">
        <v>22536746.02</v>
      </c>
      <c r="AM33" s="49">
        <v>16902559.329999998</v>
      </c>
      <c r="AN33" s="113">
        <f t="shared" si="8"/>
        <v>0.8615663932945623</v>
      </c>
    </row>
    <row r="34" spans="1:40" s="67" customFormat="1" outlineLevel="1" x14ac:dyDescent="0.25">
      <c r="A34" s="97" t="s">
        <v>37</v>
      </c>
      <c r="B34" s="105">
        <v>98164029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3.2806414247728153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1.3771393881968721</v>
      </c>
      <c r="N34" s="110">
        <v>9</v>
      </c>
      <c r="O34" s="109">
        <v>26283293.420000002</v>
      </c>
      <c r="P34" s="111">
        <v>19712470.050000001</v>
      </c>
      <c r="Q34" s="110">
        <v>12</v>
      </c>
      <c r="R34" s="109">
        <v>12715810.949999999</v>
      </c>
      <c r="S34" s="111">
        <v>9536858.2100000009</v>
      </c>
      <c r="T34" s="25">
        <v>51</v>
      </c>
      <c r="U34" s="23">
        <v>96186446.469999999</v>
      </c>
      <c r="V34" s="23">
        <v>72139834.730000004</v>
      </c>
      <c r="W34" s="113">
        <f t="shared" si="4"/>
        <v>0.97985430559293774</v>
      </c>
      <c r="X34" s="50">
        <v>51</v>
      </c>
      <c r="Y34" s="26">
        <v>80</v>
      </c>
      <c r="Z34" s="23">
        <v>78892559.140000001</v>
      </c>
      <c r="AA34" s="23">
        <v>59169419.130000003</v>
      </c>
      <c r="AB34" s="113">
        <f t="shared" si="6"/>
        <v>0.80368094039823901</v>
      </c>
      <c r="AC34" s="26">
        <v>2</v>
      </c>
      <c r="AD34" s="24">
        <v>168500</v>
      </c>
      <c r="AE34" s="50">
        <v>55</v>
      </c>
      <c r="AF34" s="49">
        <v>88918114.239999995</v>
      </c>
      <c r="AG34" s="49">
        <v>66688585.460000001</v>
      </c>
      <c r="AH34" s="23">
        <v>71210851.269999996</v>
      </c>
      <c r="AI34" s="23">
        <v>53408138.340000004</v>
      </c>
      <c r="AJ34" s="113">
        <f t="shared" si="7"/>
        <v>0.90581158032949116</v>
      </c>
      <c r="AK34" s="50">
        <v>41</v>
      </c>
      <c r="AL34" s="49">
        <v>50420604.810000002</v>
      </c>
      <c r="AM34" s="49">
        <v>37815453.439999998</v>
      </c>
      <c r="AN34" s="113">
        <f t="shared" si="8"/>
        <v>0.51363626089552628</v>
      </c>
    </row>
    <row r="35" spans="1:40" s="21" customFormat="1" x14ac:dyDescent="0.25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207867443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1.0663667783703867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1.0112156671884398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1.0018096588122267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1.0111990871509398</v>
      </c>
      <c r="AK36" s="50">
        <v>912</v>
      </c>
      <c r="AL36" s="49">
        <v>210195368.61000001</v>
      </c>
      <c r="AM36" s="49">
        <v>157646523.12</v>
      </c>
      <c r="AN36" s="113">
        <f>AL36/B36</f>
        <v>1.0111990871509398</v>
      </c>
    </row>
    <row r="37" spans="1:40" x14ac:dyDescent="0.2">
      <c r="A37" s="96" t="s">
        <v>40</v>
      </c>
      <c r="B37" s="104">
        <v>8444591</v>
      </c>
      <c r="C37" s="108">
        <v>26</v>
      </c>
      <c r="D37" s="109">
        <v>13068307.4</v>
      </c>
      <c r="E37" s="109">
        <v>9801230.5</v>
      </c>
      <c r="F37" s="113">
        <f t="shared" si="3"/>
        <v>1.5475358605289469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0.97904793139182222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0.96303905304590831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0.91447406985134039</v>
      </c>
      <c r="AC37" s="26">
        <v>0</v>
      </c>
      <c r="AD37" s="24">
        <v>0</v>
      </c>
      <c r="AE37" s="50">
        <v>13</v>
      </c>
      <c r="AF37" s="49">
        <v>8087619.04</v>
      </c>
      <c r="AG37" s="49">
        <v>6065714.1399999997</v>
      </c>
      <c r="AH37" s="23">
        <v>6734715.9299999997</v>
      </c>
      <c r="AI37" s="23">
        <v>5051036.84</v>
      </c>
      <c r="AJ37" s="113">
        <f>AF37/B37</f>
        <v>0.9577277383830668</v>
      </c>
      <c r="AK37" s="50">
        <v>11</v>
      </c>
      <c r="AL37" s="49">
        <v>7312857.2699999996</v>
      </c>
      <c r="AM37" s="49">
        <v>5484642.8200000003</v>
      </c>
      <c r="AN37" s="113">
        <f>AL37/B37</f>
        <v>0.86598122632582197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5" thickBot="1" x14ac:dyDescent="0.25">
      <c r="A39" s="98" t="s">
        <v>74</v>
      </c>
      <c r="B39" s="106">
        <v>58161308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1.1059772515776296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0.99999833497554758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0.99979914757075261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0.99999833497554758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0.99999833497554758</v>
      </c>
    </row>
    <row r="40" spans="1:40" s="29" customFormat="1" ht="26.25" thickBot="1" x14ac:dyDescent="0.25">
      <c r="A40" s="94" t="s">
        <v>68</v>
      </c>
      <c r="B40" s="68">
        <f>B41+B44</f>
        <v>125798403</v>
      </c>
      <c r="C40" s="75">
        <v>74</v>
      </c>
      <c r="D40" s="76">
        <v>132538309.65000001</v>
      </c>
      <c r="E40" s="76">
        <v>105549013.02</v>
      </c>
      <c r="F40" s="114">
        <f t="shared" si="3"/>
        <v>1.0535770446147874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1.0241783669543087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1.0058504424734231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0.84316253911426842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0.92411627228685878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0.91769957532767732</v>
      </c>
    </row>
    <row r="41" spans="1:40" s="28" customFormat="1" x14ac:dyDescent="0.2">
      <c r="A41" s="99" t="s">
        <v>42</v>
      </c>
      <c r="B41" s="103">
        <v>84549166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1.0611887226658154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1.0326082070401499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1.0136624699526899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0.88828088771449265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0.88585547266072373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0.88585547266072373</v>
      </c>
    </row>
    <row r="42" spans="1:40" s="65" customFormat="1" ht="37.5" customHeight="1" outlineLevel="1" x14ac:dyDescent="0.2">
      <c r="A42" s="100" t="s">
        <v>43</v>
      </c>
      <c r="B42" s="105">
        <v>38647947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1.0984577620643083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1.035989016699904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1.0193815040162419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0.99621240838484904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0.99090638734316205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0.99090638734316205</v>
      </c>
    </row>
    <row r="43" spans="1:40" s="65" customFormat="1" outlineLevel="1" x14ac:dyDescent="0.2">
      <c r="A43" s="100" t="s">
        <v>44</v>
      </c>
      <c r="B43" s="105">
        <v>45901219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1.0298089055107664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1.0297616300778418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1.0088471528392307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0.79740461511490568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0.79740461511490568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0.79740461511490568</v>
      </c>
    </row>
    <row r="44" spans="1:40" s="28" customFormat="1" ht="13.5" thickBot="1" x14ac:dyDescent="0.25">
      <c r="A44" s="101" t="s">
        <v>45</v>
      </c>
      <c r="B44" s="106">
        <v>41249237</v>
      </c>
      <c r="C44" s="58">
        <v>4</v>
      </c>
      <c r="D44" s="59">
        <v>42815688.18</v>
      </c>
      <c r="E44" s="59">
        <v>34252550.539999999</v>
      </c>
      <c r="F44" s="113">
        <f t="shared" si="3"/>
        <v>1.0379752764881445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1.0068996001065427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0.98983801518559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0.75068279832666962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1.0025399943761384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0.98297089955869976</v>
      </c>
    </row>
    <row r="45" spans="1:40" s="29" customFormat="1" ht="26.25" thickBot="1" x14ac:dyDescent="0.25">
      <c r="A45" s="94" t="s">
        <v>69</v>
      </c>
      <c r="B45" s="68">
        <f>SUM(B46:B48)</f>
        <v>407836791</v>
      </c>
      <c r="C45" s="75">
        <v>4897</v>
      </c>
      <c r="D45" s="76">
        <v>659629653.13</v>
      </c>
      <c r="E45" s="76">
        <v>560685202.63</v>
      </c>
      <c r="F45" s="128">
        <f>D45/B45</f>
        <v>1.61738633611895</v>
      </c>
      <c r="G45" s="129">
        <v>1340</v>
      </c>
      <c r="H45" s="130">
        <v>186781480.50999999</v>
      </c>
      <c r="I45" s="130">
        <v>158764257.59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1.1436028373418621</v>
      </c>
      <c r="N45" s="129">
        <v>348</v>
      </c>
      <c r="O45" s="130">
        <v>48583087.869999997</v>
      </c>
      <c r="P45" s="130">
        <v>41295624.609999999</v>
      </c>
      <c r="Q45" s="129">
        <v>460</v>
      </c>
      <c r="R45" s="130">
        <v>7354979.9699999997</v>
      </c>
      <c r="S45" s="130">
        <v>6251890.5700000003</v>
      </c>
      <c r="T45" s="129">
        <v>3205</v>
      </c>
      <c r="U45" s="130">
        <v>410465243.51999998</v>
      </c>
      <c r="V45" s="130">
        <v>348895213.51999998</v>
      </c>
      <c r="W45" s="114">
        <f t="shared" si="4"/>
        <v>1.0064448636758716</v>
      </c>
      <c r="X45" s="75">
        <v>3256</v>
      </c>
      <c r="Y45" s="75">
        <v>3451</v>
      </c>
      <c r="Z45" s="76">
        <v>412901402.73000002</v>
      </c>
      <c r="AA45" s="76">
        <v>350966190.18000001</v>
      </c>
      <c r="AB45" s="114">
        <f t="shared" si="10"/>
        <v>1.0124182316106936</v>
      </c>
      <c r="AC45" s="75">
        <v>73</v>
      </c>
      <c r="AD45" s="76">
        <v>10249847.09</v>
      </c>
      <c r="AE45" s="75">
        <v>3227</v>
      </c>
      <c r="AF45" s="76">
        <v>425068278.48000002</v>
      </c>
      <c r="AG45" s="76">
        <v>361308033.53000003</v>
      </c>
      <c r="AH45" s="76">
        <v>215593714.36000001</v>
      </c>
      <c r="AI45" s="76">
        <v>183254656.20000002</v>
      </c>
      <c r="AJ45" s="114">
        <f t="shared" si="11"/>
        <v>1.0422509392488821</v>
      </c>
      <c r="AK45" s="75">
        <v>3036</v>
      </c>
      <c r="AL45" s="76">
        <v>374374145.02999997</v>
      </c>
      <c r="AM45" s="76">
        <v>318218020.33999997</v>
      </c>
      <c r="AN45" s="114">
        <f t="shared" si="12"/>
        <v>0.91795088940369773</v>
      </c>
    </row>
    <row r="46" spans="1:40" s="53" customFormat="1" x14ac:dyDescent="0.2">
      <c r="A46" s="95" t="s">
        <v>46</v>
      </c>
      <c r="B46" s="103">
        <v>108963</v>
      </c>
      <c r="C46" s="115">
        <v>5</v>
      </c>
      <c r="D46" s="84">
        <v>99811</v>
      </c>
      <c r="E46" s="84">
        <v>84839.35</v>
      </c>
      <c r="F46" s="116">
        <f>D46/B46</f>
        <v>0.91600818626506242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0.91600818626506242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0.91600818626506242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0.91600818626506242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0.91600818626506242</v>
      </c>
      <c r="AK46" s="85">
        <v>5</v>
      </c>
      <c r="AL46" s="84">
        <v>99811</v>
      </c>
      <c r="AM46" s="84">
        <v>84839.35</v>
      </c>
      <c r="AN46" s="116">
        <f t="shared" si="12"/>
        <v>0.91600818626506242</v>
      </c>
    </row>
    <row r="47" spans="1:40" s="53" customFormat="1" x14ac:dyDescent="0.2">
      <c r="A47" s="96" t="s">
        <v>47</v>
      </c>
      <c r="B47" s="104">
        <v>396018993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1.6287724574614024</v>
      </c>
      <c r="G47" s="50">
        <v>1332</v>
      </c>
      <c r="H47" s="49">
        <v>185231154.50999999</v>
      </c>
      <c r="I47" s="51">
        <v>157446480.49000001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1.1448492852715273</v>
      </c>
      <c r="N47" s="50">
        <v>336</v>
      </c>
      <c r="O47" s="49">
        <v>47601681.869999997</v>
      </c>
      <c r="P47" s="51">
        <v>40461429.509999998</v>
      </c>
      <c r="Q47" s="50">
        <v>435</v>
      </c>
      <c r="R47" s="49">
        <v>7188766.0800000001</v>
      </c>
      <c r="S47" s="51">
        <v>6110608.7599999998</v>
      </c>
      <c r="T47" s="50">
        <v>3088</v>
      </c>
      <c r="U47" s="49">
        <v>398591613.13999999</v>
      </c>
      <c r="V47" s="51">
        <v>338802627.70999998</v>
      </c>
      <c r="W47" s="116">
        <f t="shared" si="4"/>
        <v>1.0064962039333301</v>
      </c>
      <c r="X47" s="50">
        <v>3138</v>
      </c>
      <c r="Y47" s="52">
        <v>3330</v>
      </c>
      <c r="Z47" s="49">
        <v>401136323.95999998</v>
      </c>
      <c r="AA47" s="49">
        <v>340965873.27999997</v>
      </c>
      <c r="AB47" s="116">
        <f t="shared" si="10"/>
        <v>1.012921933165968</v>
      </c>
      <c r="AC47" s="52">
        <v>72</v>
      </c>
      <c r="AD47" s="51">
        <v>10239896.09</v>
      </c>
      <c r="AE47" s="141">
        <v>3105</v>
      </c>
      <c r="AF47" s="49">
        <v>412672451.23000002</v>
      </c>
      <c r="AG47" s="84">
        <v>350771580.42000002</v>
      </c>
      <c r="AH47" s="49">
        <v>205437419.25</v>
      </c>
      <c r="AI47" s="49">
        <v>174621805.36000001</v>
      </c>
      <c r="AJ47" s="116">
        <f t="shared" si="11"/>
        <v>1.0420521705381944</v>
      </c>
      <c r="AK47" s="50">
        <v>2922</v>
      </c>
      <c r="AL47" s="49">
        <v>366457387.44999999</v>
      </c>
      <c r="AM47" s="49">
        <v>311488776.44999999</v>
      </c>
      <c r="AN47" s="116">
        <f t="shared" si="12"/>
        <v>0.92535306115987215</v>
      </c>
    </row>
    <row r="48" spans="1:40" s="53" customFormat="1" ht="33.75" customHeight="1" thickBot="1" x14ac:dyDescent="0.25">
      <c r="A48" s="98" t="s">
        <v>48</v>
      </c>
      <c r="B48" s="106">
        <v>11708835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1.2388093008399212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1.1035631871146874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1.0055500295289839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0.99627911487351217</v>
      </c>
      <c r="AC48" s="57">
        <v>1</v>
      </c>
      <c r="AD48" s="56">
        <v>9951</v>
      </c>
      <c r="AE48" s="55">
        <v>117</v>
      </c>
      <c r="AF48" s="54">
        <v>12296016.25</v>
      </c>
      <c r="AG48" s="54">
        <v>10451613.76</v>
      </c>
      <c r="AH48" s="54">
        <v>10156295.109999999</v>
      </c>
      <c r="AI48" s="54">
        <v>8632850.8399999999</v>
      </c>
      <c r="AJ48" s="116">
        <f t="shared" si="11"/>
        <v>1.0501485630295413</v>
      </c>
      <c r="AK48" s="55">
        <v>109</v>
      </c>
      <c r="AL48" s="54">
        <v>7816946.5800000001</v>
      </c>
      <c r="AM48" s="54">
        <v>6644404.54</v>
      </c>
      <c r="AN48" s="116">
        <f t="shared" si="12"/>
        <v>0.66761096044141033</v>
      </c>
    </row>
    <row r="49" spans="1:40" s="29" customFormat="1" ht="48" customHeight="1" thickBot="1" x14ac:dyDescent="0.25">
      <c r="A49" s="94" t="s">
        <v>70</v>
      </c>
      <c r="B49" s="68">
        <f>SUM(B50:B53)</f>
        <v>682567678</v>
      </c>
      <c r="C49" s="140">
        <v>3563</v>
      </c>
      <c r="D49" s="76">
        <v>1065419779.85</v>
      </c>
      <c r="E49" s="76">
        <v>799111275.23000002</v>
      </c>
      <c r="F49" s="114">
        <f>D49/B49</f>
        <v>1.5608998406894972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0.99306941924958836</v>
      </c>
      <c r="N49" s="129">
        <v>10</v>
      </c>
      <c r="O49" s="130">
        <v>4498868.22</v>
      </c>
      <c r="P49" s="130">
        <v>3374151.15</v>
      </c>
      <c r="Q49" s="129">
        <v>60</v>
      </c>
      <c r="R49" s="130">
        <v>16813322.649999999</v>
      </c>
      <c r="S49" s="130">
        <v>12609992.02</v>
      </c>
      <c r="T49" s="129">
        <v>3232</v>
      </c>
      <c r="U49" s="130">
        <v>656524896.72000003</v>
      </c>
      <c r="V49" s="76">
        <v>492440104.47000003</v>
      </c>
      <c r="W49" s="114">
        <f t="shared" si="4"/>
        <v>0.9618458621476067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0.39594176391692548</v>
      </c>
      <c r="AC49" s="75">
        <v>7</v>
      </c>
      <c r="AD49" s="76">
        <v>1905306.08</v>
      </c>
      <c r="AE49" s="75">
        <v>3225</v>
      </c>
      <c r="AF49" s="76">
        <v>638697853.42999995</v>
      </c>
      <c r="AG49" s="76">
        <v>479069821.67000008</v>
      </c>
      <c r="AH49" s="76">
        <v>149337734.70000002</v>
      </c>
      <c r="AI49" s="76">
        <v>112003300.86</v>
      </c>
      <c r="AJ49" s="114">
        <f t="shared" si="11"/>
        <v>0.93572824207184324</v>
      </c>
      <c r="AK49" s="75">
        <v>3209</v>
      </c>
      <c r="AL49" s="76">
        <v>591348804.78999996</v>
      </c>
      <c r="AM49" s="76">
        <v>443558035.24000001</v>
      </c>
      <c r="AN49" s="114">
        <f t="shared" si="12"/>
        <v>0.86635922539244525</v>
      </c>
    </row>
    <row r="50" spans="1:40" x14ac:dyDescent="0.2">
      <c r="A50" s="95" t="s">
        <v>49</v>
      </c>
      <c r="B50" s="103">
        <v>65676448</v>
      </c>
      <c r="C50" s="69">
        <v>60</v>
      </c>
      <c r="D50" s="70">
        <v>123604243.53</v>
      </c>
      <c r="E50" s="84">
        <v>92703182.519999996</v>
      </c>
      <c r="F50" s="116">
        <f t="shared" si="3"/>
        <v>1.8820177901521105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1.0759328835810364</v>
      </c>
      <c r="N50" s="85">
        <v>1</v>
      </c>
      <c r="O50" s="84">
        <v>34698.800000000003</v>
      </c>
      <c r="P50" s="86">
        <v>26024.1</v>
      </c>
      <c r="Q50" s="85">
        <v>10</v>
      </c>
      <c r="R50" s="84">
        <v>3522125.15</v>
      </c>
      <c r="S50" s="86">
        <v>2641593.86</v>
      </c>
      <c r="T50" s="72">
        <v>56</v>
      </c>
      <c r="U50" s="70">
        <v>67106626.130000003</v>
      </c>
      <c r="V50" s="70">
        <v>50329969.439999998</v>
      </c>
      <c r="W50" s="113">
        <f t="shared" si="4"/>
        <v>1.0217761187389427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1.0090589308362108</v>
      </c>
      <c r="AC50" s="74">
        <v>2</v>
      </c>
      <c r="AD50" s="73">
        <v>240040.4</v>
      </c>
      <c r="AE50" s="72">
        <v>51</v>
      </c>
      <c r="AF50" s="84">
        <v>60572626.490000002</v>
      </c>
      <c r="AG50" s="84">
        <v>45429469.649999999</v>
      </c>
      <c r="AH50" s="70">
        <v>26362105.399999999</v>
      </c>
      <c r="AI50" s="70">
        <v>19771579.039999999</v>
      </c>
      <c r="AJ50" s="113">
        <f t="shared" si="11"/>
        <v>0.92228840527429257</v>
      </c>
      <c r="AK50" s="72">
        <v>51</v>
      </c>
      <c r="AL50" s="84">
        <v>58849238.020000003</v>
      </c>
      <c r="AM50" s="84">
        <v>44136928.329999998</v>
      </c>
      <c r="AN50" s="113">
        <f t="shared" si="12"/>
        <v>0.89604781945576595</v>
      </c>
    </row>
    <row r="51" spans="1:40" x14ac:dyDescent="0.2">
      <c r="A51" s="96" t="s">
        <v>50</v>
      </c>
      <c r="B51" s="104">
        <v>13890776</v>
      </c>
      <c r="C51" s="22">
        <v>2</v>
      </c>
      <c r="D51" s="23">
        <v>185791.93</v>
      </c>
      <c r="E51" s="49">
        <v>185791.93</v>
      </c>
      <c r="F51" s="116">
        <f t="shared" si="3"/>
        <v>1.3375201644602144E-2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1.3372552404559687E-2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1.3372552404559687E-2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1.3372552404559687E-2</v>
      </c>
      <c r="AK51" s="25">
        <v>2</v>
      </c>
      <c r="AL51" s="49">
        <v>185755.13</v>
      </c>
      <c r="AM51" s="49">
        <v>185755.13</v>
      </c>
      <c r="AN51" s="113">
        <f t="shared" si="12"/>
        <v>1.3372552404559687E-2</v>
      </c>
    </row>
    <row r="52" spans="1:40" x14ac:dyDescent="0.2">
      <c r="A52" s="96" t="s">
        <v>51</v>
      </c>
      <c r="B52" s="104">
        <v>385107479</v>
      </c>
      <c r="C52" s="151">
        <v>3109</v>
      </c>
      <c r="D52" s="23">
        <v>474999692.35000002</v>
      </c>
      <c r="E52" s="49">
        <v>356249762.63</v>
      </c>
      <c r="F52" s="116">
        <f t="shared" si="3"/>
        <v>1.233421105150752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0.99844599626692787</v>
      </c>
      <c r="N52" s="50">
        <v>4</v>
      </c>
      <c r="O52" s="49">
        <v>248815.58</v>
      </c>
      <c r="P52" s="51">
        <v>186611.68</v>
      </c>
      <c r="Q52" s="50">
        <v>11</v>
      </c>
      <c r="R52" s="49">
        <v>3994038.99</v>
      </c>
      <c r="S52" s="51">
        <v>2995529.25</v>
      </c>
      <c r="T52" s="25">
        <v>2942</v>
      </c>
      <c r="U52" s="23">
        <v>380266165.97000003</v>
      </c>
      <c r="V52" s="23">
        <v>285199618.27999997</v>
      </c>
      <c r="W52" s="113">
        <f t="shared" si="4"/>
        <v>0.98742867045176241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0.24962557317667675</v>
      </c>
      <c r="AC52" s="26">
        <v>2</v>
      </c>
      <c r="AD52" s="24">
        <v>1200000</v>
      </c>
      <c r="AE52" s="50">
        <v>2941</v>
      </c>
      <c r="AF52" s="49">
        <v>382242684.76999998</v>
      </c>
      <c r="AG52" s="49">
        <v>286682007.29000002</v>
      </c>
      <c r="AH52" s="23">
        <v>93163217.75</v>
      </c>
      <c r="AI52" s="23">
        <v>69872413.239999995</v>
      </c>
      <c r="AJ52" s="113">
        <f t="shared" si="11"/>
        <v>0.99256105272886685</v>
      </c>
      <c r="AK52" s="25">
        <v>2937</v>
      </c>
      <c r="AL52" s="49">
        <v>351460979.62</v>
      </c>
      <c r="AM52" s="49">
        <v>263595728.44999999</v>
      </c>
      <c r="AN52" s="113">
        <f t="shared" si="12"/>
        <v>0.91263088562349115</v>
      </c>
    </row>
    <row r="53" spans="1:40" ht="26.25" thickBot="1" x14ac:dyDescent="0.25">
      <c r="A53" s="98" t="s">
        <v>52</v>
      </c>
      <c r="B53" s="106">
        <v>217892975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2.1415562022593893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1.0210465107468472</v>
      </c>
      <c r="N53" s="55">
        <v>5</v>
      </c>
      <c r="O53" s="54">
        <v>4215353.84</v>
      </c>
      <c r="P53" s="56">
        <v>3161515.37</v>
      </c>
      <c r="Q53" s="55">
        <v>39</v>
      </c>
      <c r="R53" s="54">
        <v>9297158.5099999998</v>
      </c>
      <c r="S53" s="56">
        <v>6972868.9100000001</v>
      </c>
      <c r="T53" s="41">
        <v>232</v>
      </c>
      <c r="U53" s="39">
        <v>208966349.49000001</v>
      </c>
      <c r="V53" s="39">
        <v>156724761.62</v>
      </c>
      <c r="W53" s="113">
        <f t="shared" si="4"/>
        <v>0.95903206374597438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0.49498139552227421</v>
      </c>
      <c r="AC53" s="42">
        <v>3</v>
      </c>
      <c r="AD53" s="44">
        <v>465265.68</v>
      </c>
      <c r="AE53" s="55">
        <v>231</v>
      </c>
      <c r="AF53" s="54">
        <v>195696787.03999999</v>
      </c>
      <c r="AG53" s="54">
        <v>146772589.59999999</v>
      </c>
      <c r="AH53" s="39">
        <v>29812411.550000001</v>
      </c>
      <c r="AI53" s="39">
        <v>22359308.579999998</v>
      </c>
      <c r="AJ53" s="113">
        <f t="shared" si="11"/>
        <v>0.89813261322445115</v>
      </c>
      <c r="AK53" s="41">
        <v>219</v>
      </c>
      <c r="AL53" s="54">
        <v>180852832.02000001</v>
      </c>
      <c r="AM53" s="54">
        <v>135639623.33000001</v>
      </c>
      <c r="AN53" s="113">
        <f t="shared" si="12"/>
        <v>0.8300076311317518</v>
      </c>
    </row>
    <row r="54" spans="1:40" s="29" customFormat="1" ht="26.25" thickBot="1" x14ac:dyDescent="0.25">
      <c r="A54" s="94" t="s">
        <v>71</v>
      </c>
      <c r="B54" s="68">
        <v>1120401</v>
      </c>
      <c r="C54" s="75">
        <v>10</v>
      </c>
      <c r="D54" s="130">
        <v>3660935.08</v>
      </c>
      <c r="E54" s="130">
        <v>2745701.3</v>
      </c>
      <c r="F54" s="128">
        <f t="shared" si="3"/>
        <v>3.2675221460887665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1.0066224860563318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1.0066224860563318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1.0066224860563318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1.0066224860563318</v>
      </c>
      <c r="AK54" s="75">
        <v>1</v>
      </c>
      <c r="AL54" s="76">
        <v>1127820.8400000001</v>
      </c>
      <c r="AM54" s="76">
        <v>845865.63</v>
      </c>
      <c r="AN54" s="114">
        <f t="shared" si="12"/>
        <v>1.0066224860563318</v>
      </c>
    </row>
    <row r="55" spans="1:40" x14ac:dyDescent="0.2">
      <c r="A55" s="95" t="s">
        <v>53</v>
      </c>
      <c r="B55" s="103">
        <v>1120401</v>
      </c>
      <c r="C55" s="69">
        <v>4</v>
      </c>
      <c r="D55" s="70">
        <v>3030195.58</v>
      </c>
      <c r="E55" s="70">
        <v>2272646.6800000002</v>
      </c>
      <c r="F55" s="113">
        <f t="shared" si="3"/>
        <v>2.7045634375549468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1.0066224860563318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1.0066224860563318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1.0066224860563318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1.0066224860563318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1.0066224860563318</v>
      </c>
    </row>
    <row r="56" spans="1:40" ht="38.25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6.25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5" thickBot="1" x14ac:dyDescent="0.25">
      <c r="A58" s="94" t="s">
        <v>72</v>
      </c>
      <c r="B58" s="68">
        <v>190664994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1.043556960172773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1.0261287473147798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1.0145809781422175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0.98969234756328683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0.98929278664546039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0.98929278664546039</v>
      </c>
    </row>
    <row r="59" spans="1:40" ht="13.5" thickBot="1" x14ac:dyDescent="0.25">
      <c r="A59" s="102" t="s">
        <v>56</v>
      </c>
      <c r="B59" s="107">
        <v>190664994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1.043556960172773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1.0261287473147798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1.0145809781422175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0.98969234756328683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0.98929278664546039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0.98929278664546039</v>
      </c>
    </row>
    <row r="60" spans="1:40" ht="18.75" thickBot="1" x14ac:dyDescent="0.25">
      <c r="A60" s="149" t="s">
        <v>57</v>
      </c>
      <c r="B60" s="150">
        <v>3152624133</v>
      </c>
      <c r="C60" s="143">
        <v>19218</v>
      </c>
      <c r="D60" s="144">
        <v>5359494119.0200005</v>
      </c>
      <c r="E60" s="144">
        <v>4029496043.2600002</v>
      </c>
      <c r="F60" s="145">
        <f>D60/B60</f>
        <v>1.7000104969443246</v>
      </c>
      <c r="G60" s="143">
        <v>3414</v>
      </c>
      <c r="H60" s="144">
        <v>1503461888.24</v>
      </c>
      <c r="I60" s="144">
        <v>1142250732.21</v>
      </c>
      <c r="J60" s="143">
        <v>15679</v>
      </c>
      <c r="K60" s="144">
        <v>3555624310.0900002</v>
      </c>
      <c r="L60" s="144">
        <v>2661744479.25</v>
      </c>
      <c r="M60" s="148">
        <f>K60/B60</f>
        <v>1.1278300742773639</v>
      </c>
      <c r="N60" s="146">
        <v>608</v>
      </c>
      <c r="O60" s="147">
        <v>345585008.14999998</v>
      </c>
      <c r="P60" s="147">
        <v>263093712.53</v>
      </c>
      <c r="Q60" s="146">
        <v>988</v>
      </c>
      <c r="R60" s="147">
        <v>58021250.420000002</v>
      </c>
      <c r="S60" s="147">
        <v>44383184.289999999</v>
      </c>
      <c r="T60" s="146">
        <v>15071</v>
      </c>
      <c r="U60" s="147">
        <v>3152018051.52</v>
      </c>
      <c r="V60" s="144">
        <v>2354267582.4299998</v>
      </c>
      <c r="W60" s="145">
        <f t="shared" si="4"/>
        <v>0.99980775333359406</v>
      </c>
      <c r="X60" s="143">
        <v>10415</v>
      </c>
      <c r="Y60" s="143">
        <v>11449</v>
      </c>
      <c r="Z60" s="147">
        <v>2419176397.2199998</v>
      </c>
      <c r="AA60" s="144">
        <v>1807386258.8</v>
      </c>
      <c r="AB60" s="145">
        <f>Z60/B60</f>
        <v>0.76735325721114112</v>
      </c>
      <c r="AC60" s="143">
        <v>146</v>
      </c>
      <c r="AD60" s="147">
        <v>27256880.690000001</v>
      </c>
      <c r="AE60" s="143">
        <f t="shared" ref="AE60:AI60" si="14">SUM(AE6+AE28+AE40+AE45+AE49+AE54+AE58)</f>
        <v>15148</v>
      </c>
      <c r="AF60" s="147">
        <f t="shared" si="14"/>
        <v>3072778970.7700005</v>
      </c>
      <c r="AG60" s="147">
        <f t="shared" si="14"/>
        <v>2296991303.8299999</v>
      </c>
      <c r="AH60" s="147">
        <f t="shared" si="14"/>
        <v>1161282217.26</v>
      </c>
      <c r="AI60" s="147">
        <f t="shared" si="14"/>
        <v>892878530.63000011</v>
      </c>
      <c r="AJ60" s="145">
        <f>AF60/B60</f>
        <v>0.97467342795665912</v>
      </c>
      <c r="AK60" s="143">
        <v>14765</v>
      </c>
      <c r="AL60" s="144">
        <v>2776943932.1999998</v>
      </c>
      <c r="AM60" s="144">
        <v>2070002103.03</v>
      </c>
      <c r="AN60" s="145">
        <f>AL60/B60</f>
        <v>0.88083571496278967</v>
      </c>
    </row>
    <row r="61" spans="1:40" ht="21" hidden="1" customHeight="1" x14ac:dyDescent="0.2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25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A4:A5"/>
    <mergeCell ref="B4:B5"/>
    <mergeCell ref="C4:F4"/>
    <mergeCell ref="G4:I4"/>
    <mergeCell ref="AK4:AN4"/>
    <mergeCell ref="AE4:AJ4"/>
    <mergeCell ref="G1:I1"/>
    <mergeCell ref="G2:X2"/>
    <mergeCell ref="C3:D3"/>
    <mergeCell ref="N3:P3"/>
    <mergeCell ref="J4:P4"/>
    <mergeCell ref="Q4:S4"/>
    <mergeCell ref="T4:W4"/>
    <mergeCell ref="X4:AD4"/>
    <mergeCell ref="L3:M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marca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2024-06-05T08:45:28Z</dcterms:modified>
</cp:coreProperties>
</file>